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\Desktop\"/>
    </mc:Choice>
  </mc:AlternateContent>
  <bookViews>
    <workbookView xWindow="-120" yWindow="-120" windowWidth="29040" windowHeight="15840"/>
  </bookViews>
  <sheets>
    <sheet name="SAŽETAK" sheetId="1" r:id="rId1"/>
    <sheet name="Prih-rash, ekon.klasif." sheetId="9" r:id="rId2"/>
    <sheet name="Prih-rash, izvori financ." sheetId="10" r:id="rId3"/>
    <sheet name="Rashodi, funkcijska klas." sheetId="5" r:id="rId4"/>
    <sheet name="Račun financiranja" sheetId="6" r:id="rId5"/>
    <sheet name="Posebni dio" sheetId="8" r:id="rId6"/>
    <sheet name="List2" sheetId="2" r:id="rId7"/>
  </sheets>
  <definedNames>
    <definedName name="_xlnm._FilterDatabase" localSheetId="5" hidden="1">'Posebni dio'!#REF!</definedName>
    <definedName name="_xlnm.Print_Titles" localSheetId="5">'Posebni dio'!$1:$3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6" l="1"/>
  <c r="G58" i="6"/>
  <c r="H58" i="6"/>
  <c r="I58" i="6"/>
  <c r="F55" i="6"/>
  <c r="G55" i="6"/>
  <c r="H55" i="6"/>
  <c r="I55" i="6"/>
  <c r="F51" i="6"/>
  <c r="G51" i="6"/>
  <c r="H51" i="6"/>
  <c r="I51" i="6"/>
  <c r="F48" i="6"/>
  <c r="G48" i="6"/>
  <c r="G30" i="6" s="1"/>
  <c r="H48" i="6"/>
  <c r="I48" i="6"/>
  <c r="F45" i="6"/>
  <c r="G45" i="6"/>
  <c r="H45" i="6"/>
  <c r="H30" i="6" s="1"/>
  <c r="I45" i="6"/>
  <c r="I30" i="6" s="1"/>
  <c r="F42" i="6"/>
  <c r="G42" i="6"/>
  <c r="H42" i="6"/>
  <c r="I42" i="6"/>
  <c r="F39" i="6"/>
  <c r="G39" i="6"/>
  <c r="H39" i="6"/>
  <c r="I39" i="6"/>
  <c r="F36" i="6"/>
  <c r="G36" i="6"/>
  <c r="H36" i="6"/>
  <c r="I36" i="6"/>
  <c r="F32" i="6"/>
  <c r="G32" i="6"/>
  <c r="H32" i="6"/>
  <c r="I32" i="6"/>
  <c r="F30" i="6"/>
  <c r="E58" i="6"/>
  <c r="E55" i="6"/>
  <c r="E51" i="6"/>
  <c r="E48" i="6"/>
  <c r="E45" i="6"/>
  <c r="E30" i="6" s="1"/>
  <c r="E42" i="6"/>
  <c r="E39" i="6"/>
  <c r="E32" i="6"/>
  <c r="E36" i="6"/>
  <c r="F11" i="6"/>
  <c r="G11" i="6"/>
  <c r="H11" i="6"/>
  <c r="I11" i="6"/>
  <c r="E11" i="6"/>
  <c r="F68" i="10"/>
  <c r="G68" i="10"/>
  <c r="G39" i="10"/>
  <c r="G41" i="10"/>
  <c r="G43" i="10"/>
  <c r="G47" i="10"/>
  <c r="G51" i="10"/>
  <c r="G57" i="10"/>
  <c r="G63" i="10"/>
  <c r="G67" i="10"/>
  <c r="G71" i="10"/>
  <c r="G73" i="10"/>
  <c r="G77" i="10"/>
  <c r="G80" i="10"/>
  <c r="G83" i="10"/>
  <c r="G86" i="10"/>
  <c r="G87" i="10"/>
  <c r="G90" i="10"/>
  <c r="G89" i="10" s="1"/>
  <c r="G94" i="10"/>
  <c r="G96" i="10"/>
  <c r="G98" i="10"/>
  <c r="G101" i="10"/>
  <c r="G104" i="10"/>
  <c r="G108" i="10"/>
  <c r="G111" i="10"/>
  <c r="G115" i="10"/>
  <c r="G114" i="10" s="1"/>
  <c r="G120" i="10"/>
  <c r="G124" i="10"/>
  <c r="G119" i="10" s="1"/>
  <c r="G118" i="10" s="1"/>
  <c r="G130" i="10"/>
  <c r="G140" i="10"/>
  <c r="G146" i="10"/>
  <c r="G145" i="10" s="1"/>
  <c r="G151" i="10"/>
  <c r="G153" i="10"/>
  <c r="G9" i="10"/>
  <c r="G12" i="10"/>
  <c r="G15" i="10"/>
  <c r="G18" i="10"/>
  <c r="G21" i="10"/>
  <c r="G24" i="10"/>
  <c r="G27" i="10"/>
  <c r="G29" i="10"/>
  <c r="F153" i="10"/>
  <c r="E153" i="10"/>
  <c r="D153" i="10"/>
  <c r="C153" i="10"/>
  <c r="F151" i="10"/>
  <c r="E151" i="10"/>
  <c r="D151" i="10"/>
  <c r="C151" i="10"/>
  <c r="F150" i="10"/>
  <c r="E150" i="10"/>
  <c r="D150" i="10"/>
  <c r="C150" i="10"/>
  <c r="F149" i="10"/>
  <c r="E149" i="10"/>
  <c r="D149" i="10"/>
  <c r="C149" i="10"/>
  <c r="F146" i="10"/>
  <c r="F145" i="10" s="1"/>
  <c r="E146" i="10"/>
  <c r="E145" i="10" s="1"/>
  <c r="D146" i="10"/>
  <c r="D145" i="10" s="1"/>
  <c r="C146" i="10"/>
  <c r="C145" i="10"/>
  <c r="F140" i="10"/>
  <c r="E140" i="10"/>
  <c r="D140" i="10"/>
  <c r="C140" i="10"/>
  <c r="F130" i="10"/>
  <c r="E130" i="10"/>
  <c r="D130" i="10"/>
  <c r="C130" i="10"/>
  <c r="F124" i="10"/>
  <c r="E124" i="10"/>
  <c r="D124" i="10"/>
  <c r="C124" i="10"/>
  <c r="C119" i="10" s="1"/>
  <c r="C118" i="10" s="1"/>
  <c r="F120" i="10"/>
  <c r="F119" i="10" s="1"/>
  <c r="E120" i="10"/>
  <c r="D120" i="10"/>
  <c r="C120" i="10"/>
  <c r="F115" i="10"/>
  <c r="F114" i="10" s="1"/>
  <c r="E115" i="10"/>
  <c r="E114" i="10" s="1"/>
  <c r="D115" i="10"/>
  <c r="C115" i="10"/>
  <c r="C114" i="10" s="1"/>
  <c r="D114" i="10"/>
  <c r="F111" i="10"/>
  <c r="E111" i="10"/>
  <c r="D111" i="10"/>
  <c r="C111" i="10"/>
  <c r="F108" i="10"/>
  <c r="E108" i="10"/>
  <c r="D108" i="10"/>
  <c r="C108" i="10"/>
  <c r="F104" i="10"/>
  <c r="E104" i="10"/>
  <c r="D104" i="10"/>
  <c r="C104" i="10"/>
  <c r="F101" i="10"/>
  <c r="E101" i="10"/>
  <c r="E100" i="10" s="1"/>
  <c r="D101" i="10"/>
  <c r="D100" i="10" s="1"/>
  <c r="C101" i="10"/>
  <c r="C100" i="10" s="1"/>
  <c r="F98" i="10"/>
  <c r="E98" i="10"/>
  <c r="D98" i="10"/>
  <c r="C98" i="10"/>
  <c r="F96" i="10"/>
  <c r="E96" i="10"/>
  <c r="D96" i="10"/>
  <c r="C96" i="10"/>
  <c r="C93" i="10" s="1"/>
  <c r="F94" i="10"/>
  <c r="F93" i="10" s="1"/>
  <c r="E94" i="10"/>
  <c r="D94" i="10"/>
  <c r="C94" i="10"/>
  <c r="F90" i="10"/>
  <c r="F89" i="10" s="1"/>
  <c r="E90" i="10"/>
  <c r="E89" i="10" s="1"/>
  <c r="D90" i="10"/>
  <c r="D89" i="10" s="1"/>
  <c r="C90" i="10"/>
  <c r="C89" i="10"/>
  <c r="F87" i="10"/>
  <c r="E87" i="10"/>
  <c r="E86" i="10" s="1"/>
  <c r="D87" i="10"/>
  <c r="D86" i="10" s="1"/>
  <c r="C87" i="10"/>
  <c r="F86" i="10"/>
  <c r="C86" i="10"/>
  <c r="F83" i="10"/>
  <c r="E83" i="10"/>
  <c r="D83" i="10"/>
  <c r="C83" i="10"/>
  <c r="F80" i="10"/>
  <c r="E80" i="10"/>
  <c r="D80" i="10"/>
  <c r="C80" i="10"/>
  <c r="F77" i="10"/>
  <c r="E77" i="10"/>
  <c r="D77" i="10"/>
  <c r="D76" i="10" s="1"/>
  <c r="C77" i="10"/>
  <c r="C76" i="10" s="1"/>
  <c r="C75" i="10" s="1"/>
  <c r="F73" i="10"/>
  <c r="E73" i="10"/>
  <c r="D73" i="10"/>
  <c r="C73" i="10"/>
  <c r="F71" i="10"/>
  <c r="F70" i="10" s="1"/>
  <c r="E71" i="10"/>
  <c r="D71" i="10"/>
  <c r="C71" i="10"/>
  <c r="C70" i="10" s="1"/>
  <c r="E68" i="10"/>
  <c r="E67" i="10" s="1"/>
  <c r="D68" i="10"/>
  <c r="C68" i="10"/>
  <c r="C67" i="10" s="1"/>
  <c r="F67" i="10"/>
  <c r="D67" i="10"/>
  <c r="F63" i="10"/>
  <c r="E63" i="10"/>
  <c r="D63" i="10"/>
  <c r="C63" i="10"/>
  <c r="F57" i="10"/>
  <c r="E57" i="10"/>
  <c r="D57" i="10"/>
  <c r="C57" i="10"/>
  <c r="F51" i="10"/>
  <c r="E51" i="10"/>
  <c r="D51" i="10"/>
  <c r="C51" i="10"/>
  <c r="F47" i="10"/>
  <c r="E47" i="10"/>
  <c r="D47" i="10"/>
  <c r="C47" i="10"/>
  <c r="F43" i="10"/>
  <c r="E43" i="10"/>
  <c r="D43" i="10"/>
  <c r="C43" i="10"/>
  <c r="F41" i="10"/>
  <c r="E41" i="10"/>
  <c r="D41" i="10"/>
  <c r="C41" i="10"/>
  <c r="F39" i="10"/>
  <c r="E39" i="10"/>
  <c r="D39" i="10"/>
  <c r="C39" i="10"/>
  <c r="F27" i="10"/>
  <c r="E27" i="10"/>
  <c r="D27" i="10"/>
  <c r="C27" i="10"/>
  <c r="F24" i="10"/>
  <c r="E24" i="10"/>
  <c r="D24" i="10"/>
  <c r="C24" i="10"/>
  <c r="F21" i="10"/>
  <c r="E21" i="10"/>
  <c r="D21" i="10"/>
  <c r="C21" i="10"/>
  <c r="F18" i="10"/>
  <c r="E18" i="10"/>
  <c r="D18" i="10"/>
  <c r="D29" i="10" s="1"/>
  <c r="C18" i="10"/>
  <c r="F15" i="10"/>
  <c r="E15" i="10"/>
  <c r="D15" i="10"/>
  <c r="C15" i="10"/>
  <c r="F12" i="10"/>
  <c r="E12" i="10"/>
  <c r="D12" i="10"/>
  <c r="C12" i="10"/>
  <c r="F9" i="10"/>
  <c r="E9" i="10"/>
  <c r="E29" i="10" s="1"/>
  <c r="D9" i="10"/>
  <c r="C9" i="10"/>
  <c r="G100" i="10" l="1"/>
  <c r="F100" i="10"/>
  <c r="G93" i="10"/>
  <c r="G92" i="10" s="1"/>
  <c r="E93" i="10"/>
  <c r="E92" i="10" s="1"/>
  <c r="D93" i="10"/>
  <c r="D92" i="10" s="1"/>
  <c r="E119" i="10"/>
  <c r="E118" i="10" s="1"/>
  <c r="D119" i="10"/>
  <c r="D118" i="10" s="1"/>
  <c r="F76" i="10"/>
  <c r="F75" i="10" s="1"/>
  <c r="G46" i="10"/>
  <c r="G38" i="10"/>
  <c r="F38" i="10"/>
  <c r="D38" i="10"/>
  <c r="G150" i="10"/>
  <c r="G149" i="10" s="1"/>
  <c r="G76" i="10"/>
  <c r="G75" i="10" s="1"/>
  <c r="E76" i="10"/>
  <c r="E75" i="10" s="1"/>
  <c r="D75" i="10"/>
  <c r="G70" i="10"/>
  <c r="E70" i="10"/>
  <c r="D70" i="10"/>
  <c r="E46" i="10"/>
  <c r="C46" i="10"/>
  <c r="C38" i="10"/>
  <c r="C29" i="10"/>
  <c r="F46" i="10"/>
  <c r="C92" i="10"/>
  <c r="F92" i="10"/>
  <c r="F118" i="10"/>
  <c r="D46" i="10"/>
  <c r="D37" i="10" s="1"/>
  <c r="E38" i="10"/>
  <c r="F29" i="10"/>
  <c r="G37" i="10" l="1"/>
  <c r="G155" i="10" s="1"/>
  <c r="D155" i="10"/>
  <c r="E37" i="10"/>
  <c r="E155" i="10" s="1"/>
  <c r="F37" i="10"/>
  <c r="C37" i="10"/>
  <c r="C155" i="10" s="1"/>
  <c r="F155" i="10" l="1"/>
  <c r="D82" i="9"/>
  <c r="E82" i="9"/>
  <c r="F82" i="9"/>
  <c r="G82" i="9"/>
  <c r="C82" i="9"/>
  <c r="G38" i="9" l="1"/>
  <c r="G40" i="9"/>
  <c r="G42" i="9"/>
  <c r="G46" i="9"/>
  <c r="G51" i="9"/>
  <c r="G58" i="9"/>
  <c r="G68" i="9"/>
  <c r="G76" i="9"/>
  <c r="G75" i="9" s="1"/>
  <c r="G85" i="9"/>
  <c r="G11" i="9"/>
  <c r="G10" i="9" s="1"/>
  <c r="G14" i="9"/>
  <c r="G13" i="9" s="1"/>
  <c r="G17" i="9"/>
  <c r="G16" i="9" s="1"/>
  <c r="G20" i="9"/>
  <c r="G19" i="9" s="1"/>
  <c r="G23" i="9"/>
  <c r="G22" i="9" s="1"/>
  <c r="G26" i="9"/>
  <c r="G25" i="9" s="1"/>
  <c r="G45" i="9" l="1"/>
  <c r="G81" i="9"/>
  <c r="G80" i="9" s="1"/>
  <c r="G37" i="9"/>
  <c r="G9" i="9"/>
  <c r="G8" i="9" s="1"/>
  <c r="F85" i="9"/>
  <c r="E85" i="9"/>
  <c r="D85" i="9"/>
  <c r="D81" i="9" s="1"/>
  <c r="D80" i="9" s="1"/>
  <c r="C85" i="9"/>
  <c r="C81" i="9"/>
  <c r="C80" i="9" s="1"/>
  <c r="F76" i="9"/>
  <c r="F75" i="9" s="1"/>
  <c r="E76" i="9"/>
  <c r="E75" i="9" s="1"/>
  <c r="D76" i="9"/>
  <c r="D75" i="9" s="1"/>
  <c r="C76" i="9"/>
  <c r="C75" i="9" s="1"/>
  <c r="F68" i="9"/>
  <c r="E68" i="9"/>
  <c r="D68" i="9"/>
  <c r="C68" i="9"/>
  <c r="F58" i="9"/>
  <c r="E58" i="9"/>
  <c r="D58" i="9"/>
  <c r="C58" i="9"/>
  <c r="F51" i="9"/>
  <c r="E51" i="9"/>
  <c r="D51" i="9"/>
  <c r="C51" i="9"/>
  <c r="F46" i="9"/>
  <c r="E46" i="9"/>
  <c r="D46" i="9"/>
  <c r="C46" i="9"/>
  <c r="F42" i="9"/>
  <c r="E42" i="9"/>
  <c r="D42" i="9"/>
  <c r="C42" i="9"/>
  <c r="F40" i="9"/>
  <c r="E40" i="9"/>
  <c r="D40" i="9"/>
  <c r="C40" i="9"/>
  <c r="F38" i="9"/>
  <c r="E38" i="9"/>
  <c r="D38" i="9"/>
  <c r="D37" i="9" s="1"/>
  <c r="C38" i="9"/>
  <c r="F26" i="9"/>
  <c r="E26" i="9"/>
  <c r="D26" i="9"/>
  <c r="C26" i="9"/>
  <c r="F25" i="9"/>
  <c r="E25" i="9"/>
  <c r="D25" i="9"/>
  <c r="C25" i="9"/>
  <c r="F23" i="9"/>
  <c r="F22" i="9" s="1"/>
  <c r="E23" i="9"/>
  <c r="E22" i="9" s="1"/>
  <c r="D23" i="9"/>
  <c r="D22" i="9" s="1"/>
  <c r="C23" i="9"/>
  <c r="C22" i="9" s="1"/>
  <c r="F20" i="9"/>
  <c r="E20" i="9"/>
  <c r="E19" i="9" s="1"/>
  <c r="D20" i="9"/>
  <c r="D19" i="9" s="1"/>
  <c r="C20" i="9"/>
  <c r="C19" i="9" s="1"/>
  <c r="F19" i="9"/>
  <c r="F17" i="9"/>
  <c r="F16" i="9" s="1"/>
  <c r="E17" i="9"/>
  <c r="E16" i="9" s="1"/>
  <c r="D17" i="9"/>
  <c r="D16" i="9" s="1"/>
  <c r="C17" i="9"/>
  <c r="C16" i="9" s="1"/>
  <c r="F14" i="9"/>
  <c r="F13" i="9" s="1"/>
  <c r="E14" i="9"/>
  <c r="E13" i="9" s="1"/>
  <c r="D14" i="9"/>
  <c r="D13" i="9" s="1"/>
  <c r="C14" i="9"/>
  <c r="C13" i="9" s="1"/>
  <c r="F11" i="9"/>
  <c r="E11" i="9"/>
  <c r="D11" i="9"/>
  <c r="D10" i="9" s="1"/>
  <c r="C11" i="9"/>
  <c r="C10" i="9" s="1"/>
  <c r="F10" i="9"/>
  <c r="E10" i="9"/>
  <c r="G36" i="9" l="1"/>
  <c r="G35" i="9" s="1"/>
  <c r="E37" i="9"/>
  <c r="F81" i="9"/>
  <c r="F80" i="9" s="1"/>
  <c r="F45" i="9"/>
  <c r="C45" i="9"/>
  <c r="D9" i="9"/>
  <c r="D8" i="9" s="1"/>
  <c r="C37" i="9"/>
  <c r="D45" i="9"/>
  <c r="D36" i="9" s="1"/>
  <c r="D35" i="9" s="1"/>
  <c r="E45" i="9"/>
  <c r="E9" i="9"/>
  <c r="E8" i="9" s="1"/>
  <c r="F9" i="9"/>
  <c r="C9" i="9"/>
  <c r="C8" i="9" s="1"/>
  <c r="F37" i="9"/>
  <c r="E81" i="9"/>
  <c r="E80" i="9" s="1"/>
  <c r="E36" i="9" l="1"/>
  <c r="E35" i="9"/>
  <c r="C36" i="9"/>
  <c r="C35" i="9" s="1"/>
  <c r="F8" i="9"/>
  <c r="F36" i="9"/>
  <c r="F35" i="9" l="1"/>
  <c r="D100" i="8" l="1"/>
  <c r="D99" i="8" s="1"/>
  <c r="D98" i="8" s="1"/>
  <c r="D97" i="8" s="1"/>
  <c r="E100" i="8"/>
  <c r="E99" i="8" s="1"/>
  <c r="E98" i="8" s="1"/>
  <c r="E97" i="8" s="1"/>
  <c r="F100" i="8"/>
  <c r="F99" i="8" s="1"/>
  <c r="F98" i="8" s="1"/>
  <c r="F97" i="8" s="1"/>
  <c r="G100" i="8"/>
  <c r="G99" i="8" s="1"/>
  <c r="G98" i="8" s="1"/>
  <c r="G97" i="8" s="1"/>
  <c r="C100" i="8"/>
  <c r="C99" i="8" s="1"/>
  <c r="C98" i="8" s="1"/>
  <c r="C97" i="8" s="1"/>
  <c r="D186" i="8"/>
  <c r="E186" i="8"/>
  <c r="F186" i="8"/>
  <c r="G186" i="8"/>
  <c r="C186" i="8"/>
  <c r="G106" i="8"/>
  <c r="F106" i="8"/>
  <c r="F105" i="8" s="1"/>
  <c r="F104" i="8" s="1"/>
  <c r="F103" i="8" s="1"/>
  <c r="E106" i="8"/>
  <c r="D106" i="8"/>
  <c r="D105" i="8" s="1"/>
  <c r="D104" i="8" s="1"/>
  <c r="D103" i="8" s="1"/>
  <c r="C106" i="8"/>
  <c r="C105" i="8" s="1"/>
  <c r="C104" i="8" s="1"/>
  <c r="C103" i="8" s="1"/>
  <c r="G105" i="8"/>
  <c r="G104" i="8" s="1"/>
  <c r="G103" i="8" s="1"/>
  <c r="E105" i="8"/>
  <c r="E104" i="8" s="1"/>
  <c r="E103" i="8" s="1"/>
  <c r="C96" i="8" l="1"/>
  <c r="G96" i="8"/>
  <c r="F96" i="8"/>
  <c r="E96" i="8"/>
  <c r="D96" i="8"/>
  <c r="C16" i="5"/>
  <c r="D16" i="5"/>
  <c r="E16" i="5"/>
  <c r="F16" i="5"/>
  <c r="C14" i="5"/>
  <c r="D14" i="5"/>
  <c r="E14" i="5"/>
  <c r="F14" i="5"/>
  <c r="C12" i="5"/>
  <c r="C11" i="5" s="1"/>
  <c r="C10" i="5" s="1"/>
  <c r="D12" i="5"/>
  <c r="E12" i="5"/>
  <c r="F12" i="5"/>
  <c r="B16" i="5"/>
  <c r="B14" i="5"/>
  <c r="B12" i="5"/>
  <c r="F11" i="5" l="1"/>
  <c r="F10" i="5" s="1"/>
  <c r="E11" i="5"/>
  <c r="E10" i="5" s="1"/>
  <c r="D11" i="5"/>
  <c r="D10" i="5" s="1"/>
  <c r="B11" i="5"/>
  <c r="B10" i="5" s="1"/>
  <c r="F18" i="6" l="1"/>
  <c r="F17" i="6" s="1"/>
  <c r="G18" i="6"/>
  <c r="G17" i="6" s="1"/>
  <c r="H18" i="6"/>
  <c r="H17" i="6" s="1"/>
  <c r="I18" i="6"/>
  <c r="I17" i="6" s="1"/>
  <c r="F13" i="6"/>
  <c r="G13" i="6"/>
  <c r="H13" i="6"/>
  <c r="I13" i="6"/>
  <c r="F9" i="6"/>
  <c r="G9" i="6"/>
  <c r="H9" i="6"/>
  <c r="I9" i="6"/>
  <c r="F7" i="6"/>
  <c r="F6" i="6" s="1"/>
  <c r="F20" i="6" s="1"/>
  <c r="G7" i="6"/>
  <c r="H7" i="6"/>
  <c r="H6" i="6" s="1"/>
  <c r="I7" i="6"/>
  <c r="E18" i="6"/>
  <c r="E17" i="6" s="1"/>
  <c r="E13" i="6"/>
  <c r="E7" i="6"/>
  <c r="E9" i="6"/>
  <c r="G6" i="6" l="1"/>
  <c r="G20" i="6" s="1"/>
  <c r="E6" i="6"/>
  <c r="E20" i="6" s="1"/>
  <c r="I6" i="6"/>
  <c r="I20" i="6" s="1"/>
  <c r="H20" i="6"/>
  <c r="D9" i="8"/>
  <c r="D8" i="8" s="1"/>
  <c r="D7" i="8" s="1"/>
  <c r="D6" i="8" s="1"/>
  <c r="D5" i="8" s="1"/>
  <c r="D4" i="8" s="1"/>
  <c r="E9" i="8"/>
  <c r="E8" i="8" s="1"/>
  <c r="E7" i="8" s="1"/>
  <c r="E6" i="8" s="1"/>
  <c r="E5" i="8" s="1"/>
  <c r="E4" i="8" s="1"/>
  <c r="F9" i="8"/>
  <c r="F8" i="8" s="1"/>
  <c r="F7" i="8" s="1"/>
  <c r="F6" i="8" s="1"/>
  <c r="F5" i="8" s="1"/>
  <c r="F4" i="8" s="1"/>
  <c r="G9" i="8"/>
  <c r="G8" i="8" s="1"/>
  <c r="G7" i="8" s="1"/>
  <c r="G6" i="8" s="1"/>
  <c r="G5" i="8" s="1"/>
  <c r="G4" i="8" s="1"/>
  <c r="D195" i="8"/>
  <c r="E195" i="8"/>
  <c r="E194" i="8" s="1"/>
  <c r="E193" i="8" s="1"/>
  <c r="F195" i="8"/>
  <c r="F194" i="8" s="1"/>
  <c r="F193" i="8" s="1"/>
  <c r="G195" i="8"/>
  <c r="G194" i="8" s="1"/>
  <c r="G193" i="8" s="1"/>
  <c r="C195" i="8"/>
  <c r="C9" i="8"/>
  <c r="D58" i="8"/>
  <c r="D57" i="8" s="1"/>
  <c r="D56" i="8" s="1"/>
  <c r="D55" i="8" s="1"/>
  <c r="E58" i="8"/>
  <c r="E57" i="8" s="1"/>
  <c r="E56" i="8" s="1"/>
  <c r="E55" i="8" s="1"/>
  <c r="F58" i="8"/>
  <c r="F57" i="8" s="1"/>
  <c r="F56" i="8" s="1"/>
  <c r="F55" i="8" s="1"/>
  <c r="G58" i="8"/>
  <c r="G57" i="8" s="1"/>
  <c r="G56" i="8" s="1"/>
  <c r="G55" i="8" s="1"/>
  <c r="C58" i="8"/>
  <c r="C57" i="8" s="1"/>
  <c r="C56" i="8" s="1"/>
  <c r="C55" i="8" s="1"/>
  <c r="D191" i="8"/>
  <c r="D190" i="8" s="1"/>
  <c r="D189" i="8" s="1"/>
  <c r="E191" i="8"/>
  <c r="E190" i="8" s="1"/>
  <c r="E189" i="8" s="1"/>
  <c r="F191" i="8"/>
  <c r="F190" i="8" s="1"/>
  <c r="F189" i="8" s="1"/>
  <c r="G191" i="8"/>
  <c r="G190" i="8" s="1"/>
  <c r="G189" i="8" s="1"/>
  <c r="C191" i="8"/>
  <c r="C190" i="8" s="1"/>
  <c r="C189" i="8" s="1"/>
  <c r="D185" i="8"/>
  <c r="D184" i="8" s="1"/>
  <c r="E185" i="8"/>
  <c r="E184" i="8" s="1"/>
  <c r="F185" i="8"/>
  <c r="F184" i="8" s="1"/>
  <c r="G185" i="8"/>
  <c r="G184" i="8" s="1"/>
  <c r="C185" i="8"/>
  <c r="C184" i="8" s="1"/>
  <c r="D194" i="8"/>
  <c r="D193" i="8" s="1"/>
  <c r="C194" i="8"/>
  <c r="C193" i="8" s="1"/>
  <c r="D181" i="8"/>
  <c r="D180" i="8" s="1"/>
  <c r="D179" i="8" s="1"/>
  <c r="E181" i="8"/>
  <c r="E180" i="8" s="1"/>
  <c r="E179" i="8" s="1"/>
  <c r="F181" i="8"/>
  <c r="F180" i="8" s="1"/>
  <c r="F179" i="8" s="1"/>
  <c r="G181" i="8"/>
  <c r="G180" i="8" s="1"/>
  <c r="G179" i="8" s="1"/>
  <c r="C181" i="8"/>
  <c r="C180" i="8" s="1"/>
  <c r="C179" i="8" s="1"/>
  <c r="D177" i="8"/>
  <c r="E177" i="8"/>
  <c r="F177" i="8"/>
  <c r="G177" i="8"/>
  <c r="C177" i="8"/>
  <c r="D172" i="8"/>
  <c r="D171" i="8" s="1"/>
  <c r="D170" i="8" s="1"/>
  <c r="E172" i="8"/>
  <c r="E171" i="8" s="1"/>
  <c r="E170" i="8" s="1"/>
  <c r="F172" i="8"/>
  <c r="F171" i="8" s="1"/>
  <c r="F170" i="8" s="1"/>
  <c r="G172" i="8"/>
  <c r="G171" i="8" s="1"/>
  <c r="G170" i="8" s="1"/>
  <c r="C172" i="8"/>
  <c r="C171" i="8" s="1"/>
  <c r="C170" i="8" s="1"/>
  <c r="D168" i="8"/>
  <c r="E168" i="8"/>
  <c r="F168" i="8"/>
  <c r="G168" i="8"/>
  <c r="C168" i="8"/>
  <c r="D161" i="8"/>
  <c r="E161" i="8"/>
  <c r="F161" i="8"/>
  <c r="G161" i="8"/>
  <c r="C161" i="8"/>
  <c r="D149" i="8"/>
  <c r="E149" i="8"/>
  <c r="F149" i="8"/>
  <c r="G149" i="8"/>
  <c r="C149" i="8"/>
  <c r="D156" i="8"/>
  <c r="E156" i="8"/>
  <c r="F156" i="8"/>
  <c r="G156" i="8"/>
  <c r="C156" i="8"/>
  <c r="D126" i="8"/>
  <c r="E126" i="8"/>
  <c r="F126" i="8"/>
  <c r="G126" i="8"/>
  <c r="C126" i="8"/>
  <c r="D119" i="8"/>
  <c r="E119" i="8"/>
  <c r="F119" i="8"/>
  <c r="G119" i="8"/>
  <c r="C119" i="8"/>
  <c r="C130" i="8"/>
  <c r="D130" i="8"/>
  <c r="E130" i="8"/>
  <c r="F130" i="8"/>
  <c r="G130" i="8"/>
  <c r="D143" i="8"/>
  <c r="E143" i="8"/>
  <c r="F143" i="8"/>
  <c r="G143" i="8"/>
  <c r="C143" i="8"/>
  <c r="C8" i="8" l="1"/>
  <c r="C7" i="8"/>
  <c r="C6" i="8"/>
  <c r="F183" i="8"/>
  <c r="G183" i="8"/>
  <c r="C183" i="8"/>
  <c r="E183" i="8"/>
  <c r="D183" i="8"/>
  <c r="C129" i="8"/>
  <c r="C128" i="8" s="1"/>
  <c r="C118" i="8"/>
  <c r="G118" i="8"/>
  <c r="G117" i="8" s="1"/>
  <c r="F129" i="8"/>
  <c r="F128" i="8" s="1"/>
  <c r="F118" i="8"/>
  <c r="F117" i="8" s="1"/>
  <c r="G129" i="8"/>
  <c r="G128" i="8" s="1"/>
  <c r="E129" i="8"/>
  <c r="E128" i="8" s="1"/>
  <c r="D118" i="8"/>
  <c r="D117" i="8" s="1"/>
  <c r="E118" i="8"/>
  <c r="E117" i="8" s="1"/>
  <c r="D129" i="8"/>
  <c r="D128" i="8" s="1"/>
  <c r="C5" i="8" l="1"/>
  <c r="F116" i="8"/>
  <c r="E116" i="8"/>
  <c r="D116" i="8"/>
  <c r="G116" i="8"/>
  <c r="C4" i="8" l="1"/>
  <c r="D112" i="8"/>
  <c r="E112" i="8"/>
  <c r="F112" i="8"/>
  <c r="G112" i="8"/>
  <c r="C112" i="8"/>
  <c r="G64" i="8"/>
  <c r="G63" i="8" s="1"/>
  <c r="G61" i="8" s="1"/>
  <c r="F64" i="8"/>
  <c r="F63" i="8" s="1"/>
  <c r="E64" i="8"/>
  <c r="E63" i="8" s="1"/>
  <c r="E62" i="8" s="1"/>
  <c r="D64" i="8"/>
  <c r="D63" i="8" s="1"/>
  <c r="C64" i="8"/>
  <c r="C63" i="8" s="1"/>
  <c r="D51" i="8"/>
  <c r="D50" i="8" s="1"/>
  <c r="E51" i="8"/>
  <c r="E50" i="8" s="1"/>
  <c r="E49" i="8" s="1"/>
  <c r="F51" i="8"/>
  <c r="F50" i="8" s="1"/>
  <c r="G51" i="8"/>
  <c r="G50" i="8" s="1"/>
  <c r="C51" i="8"/>
  <c r="C50" i="8" s="1"/>
  <c r="C62" i="8" l="1"/>
  <c r="C61" i="8"/>
  <c r="G62" i="8"/>
  <c r="F61" i="8"/>
  <c r="F62" i="8"/>
  <c r="D62" i="8"/>
  <c r="D61" i="8"/>
  <c r="E61" i="8"/>
  <c r="E48" i="8"/>
  <c r="G49" i="8"/>
  <c r="G48" i="8"/>
  <c r="C49" i="8"/>
  <c r="C48" i="8"/>
  <c r="D49" i="8"/>
  <c r="D48" i="8"/>
  <c r="F48" i="8"/>
  <c r="F49" i="8"/>
  <c r="G73" i="8" l="1"/>
  <c r="F73" i="8"/>
  <c r="E73" i="8"/>
  <c r="D73" i="8"/>
  <c r="C73" i="8"/>
  <c r="G69" i="8"/>
  <c r="F69" i="8"/>
  <c r="E69" i="8"/>
  <c r="D69" i="8"/>
  <c r="C69" i="8"/>
  <c r="D89" i="8"/>
  <c r="E89" i="8"/>
  <c r="F89" i="8"/>
  <c r="G89" i="8"/>
  <c r="D93" i="8"/>
  <c r="E93" i="8"/>
  <c r="F93" i="8"/>
  <c r="G93" i="8"/>
  <c r="C93" i="8"/>
  <c r="C89" i="8"/>
  <c r="D83" i="8"/>
  <c r="E83" i="8"/>
  <c r="F83" i="8"/>
  <c r="G83" i="8"/>
  <c r="D79" i="8"/>
  <c r="D78" i="8" s="1"/>
  <c r="D77" i="8" s="1"/>
  <c r="E79" i="8"/>
  <c r="F79" i="8"/>
  <c r="G79" i="8"/>
  <c r="C79" i="8"/>
  <c r="C83" i="8"/>
  <c r="D44" i="8"/>
  <c r="D43" i="8" s="1"/>
  <c r="E44" i="8"/>
  <c r="E43" i="8" s="1"/>
  <c r="F44" i="8"/>
  <c r="F43" i="8" s="1"/>
  <c r="G44" i="8"/>
  <c r="G43" i="8" s="1"/>
  <c r="C44" i="8"/>
  <c r="E38" i="8"/>
  <c r="F38" i="8"/>
  <c r="G38" i="8"/>
  <c r="C38" i="8"/>
  <c r="D38" i="8"/>
  <c r="E18" i="8"/>
  <c r="F18" i="8"/>
  <c r="G18" i="8"/>
  <c r="C18" i="8"/>
  <c r="D18" i="8"/>
  <c r="E78" i="8" l="1"/>
  <c r="E77" i="8" s="1"/>
  <c r="C66" i="8"/>
  <c r="G66" i="8"/>
  <c r="F68" i="8"/>
  <c r="F67" i="8" s="1"/>
  <c r="F66" i="8"/>
  <c r="D66" i="8"/>
  <c r="D68" i="8"/>
  <c r="D67" i="8" s="1"/>
  <c r="E68" i="8"/>
  <c r="E67" i="8" s="1"/>
  <c r="E66" i="8"/>
  <c r="C68" i="8"/>
  <c r="C67" i="8" s="1"/>
  <c r="G68" i="8"/>
  <c r="G67" i="8" s="1"/>
  <c r="G78" i="8"/>
  <c r="G77" i="8" s="1"/>
  <c r="G76" i="8"/>
  <c r="F78" i="8"/>
  <c r="F77" i="8" s="1"/>
  <c r="F76" i="8"/>
  <c r="D76" i="8"/>
  <c r="E76" i="8"/>
  <c r="F41" i="8"/>
  <c r="F42" i="8"/>
  <c r="E41" i="8"/>
  <c r="E42" i="8"/>
  <c r="D41" i="8"/>
  <c r="D42" i="8"/>
  <c r="G41" i="8"/>
  <c r="G42" i="8"/>
  <c r="G201" i="8"/>
  <c r="G200" i="8" s="1"/>
  <c r="F201" i="8"/>
  <c r="F200" i="8" s="1"/>
  <c r="E201" i="8"/>
  <c r="E200" i="8" s="1"/>
  <c r="D201" i="8"/>
  <c r="D200" i="8" s="1"/>
  <c r="C201" i="8"/>
  <c r="G176" i="8"/>
  <c r="F176" i="8"/>
  <c r="E176" i="8"/>
  <c r="D176" i="8"/>
  <c r="C176" i="8"/>
  <c r="C175" i="8" s="1"/>
  <c r="C174" i="8" s="1"/>
  <c r="G167" i="8"/>
  <c r="F167" i="8"/>
  <c r="E167" i="8"/>
  <c r="D167" i="8"/>
  <c r="G160" i="8"/>
  <c r="F160" i="8"/>
  <c r="E160" i="8"/>
  <c r="D160" i="8"/>
  <c r="G111" i="8"/>
  <c r="F111" i="8"/>
  <c r="E111" i="8"/>
  <c r="D111" i="8"/>
  <c r="C111" i="8"/>
  <c r="C110" i="8" s="1"/>
  <c r="F199" i="8" l="1"/>
  <c r="F198" i="8" s="1"/>
  <c r="G199" i="8"/>
  <c r="G198" i="8" s="1"/>
  <c r="E199" i="8"/>
  <c r="E198" i="8" s="1"/>
  <c r="D199" i="8"/>
  <c r="D198" i="8" s="1"/>
  <c r="G175" i="8"/>
  <c r="G174" i="8" s="1"/>
  <c r="E175" i="8"/>
  <c r="E174" i="8" s="1"/>
  <c r="F175" i="8"/>
  <c r="F174" i="8" s="1"/>
  <c r="D175" i="8"/>
  <c r="D174" i="8" s="1"/>
  <c r="G166" i="8"/>
  <c r="G165" i="8" s="1"/>
  <c r="F166" i="8"/>
  <c r="F165" i="8" s="1"/>
  <c r="D166" i="8"/>
  <c r="D165" i="8" s="1"/>
  <c r="E166" i="8"/>
  <c r="E165" i="8" s="1"/>
  <c r="E158" i="8"/>
  <c r="E159" i="8"/>
  <c r="F158" i="8"/>
  <c r="F159" i="8"/>
  <c r="G158" i="8"/>
  <c r="G159" i="8"/>
  <c r="D158" i="8"/>
  <c r="D159" i="8"/>
  <c r="G109" i="8"/>
  <c r="G108" i="8" s="1"/>
  <c r="G110" i="8"/>
  <c r="D109" i="8"/>
  <c r="D108" i="8" s="1"/>
  <c r="D110" i="8"/>
  <c r="E109" i="8"/>
  <c r="E108" i="8" s="1"/>
  <c r="E110" i="8"/>
  <c r="F109" i="8"/>
  <c r="F108" i="8" s="1"/>
  <c r="F110" i="8"/>
  <c r="D88" i="8"/>
  <c r="D87" i="8" s="1"/>
  <c r="D148" i="8"/>
  <c r="G148" i="8"/>
  <c r="E86" i="8"/>
  <c r="E54" i="8" s="1"/>
  <c r="E148" i="8"/>
  <c r="F17" i="8"/>
  <c r="G88" i="8"/>
  <c r="G87" i="8" s="1"/>
  <c r="F86" i="8"/>
  <c r="F54" i="8" s="1"/>
  <c r="G17" i="8"/>
  <c r="E17" i="8"/>
  <c r="C43" i="8"/>
  <c r="C109" i="8"/>
  <c r="C108" i="8" s="1"/>
  <c r="F148" i="8"/>
  <c r="D17" i="8"/>
  <c r="C160" i="8"/>
  <c r="C200" i="8"/>
  <c r="C199" i="8" s="1"/>
  <c r="C158" i="8" l="1"/>
  <c r="C159" i="8"/>
  <c r="G146" i="8"/>
  <c r="G115" i="8" s="1"/>
  <c r="G114" i="8" s="1"/>
  <c r="G147" i="8"/>
  <c r="D146" i="8"/>
  <c r="D115" i="8" s="1"/>
  <c r="D114" i="8" s="1"/>
  <c r="D147" i="8"/>
  <c r="E146" i="8"/>
  <c r="E115" i="8" s="1"/>
  <c r="E114" i="8" s="1"/>
  <c r="E147" i="8"/>
  <c r="F146" i="8"/>
  <c r="F147" i="8"/>
  <c r="F53" i="8"/>
  <c r="E53" i="8"/>
  <c r="D15" i="8"/>
  <c r="D16" i="8"/>
  <c r="C41" i="8"/>
  <c r="C42" i="8"/>
  <c r="F15" i="8"/>
  <c r="F16" i="8"/>
  <c r="E15" i="8"/>
  <c r="E16" i="8"/>
  <c r="G15" i="8"/>
  <c r="G16" i="8"/>
  <c r="D86" i="8"/>
  <c r="D54" i="8" s="1"/>
  <c r="F88" i="8"/>
  <c r="F87" i="8" s="1"/>
  <c r="E88" i="8"/>
  <c r="E87" i="8" s="1"/>
  <c r="F115" i="8"/>
  <c r="F114" i="8" s="1"/>
  <c r="G86" i="8"/>
  <c r="G54" i="8" s="1"/>
  <c r="C148" i="8"/>
  <c r="C147" i="8" s="1"/>
  <c r="C167" i="8"/>
  <c r="C166" i="8" s="1"/>
  <c r="C165" i="8" s="1"/>
  <c r="C86" i="8"/>
  <c r="C88" i="8"/>
  <c r="C87" i="8" s="1"/>
  <c r="C78" i="8"/>
  <c r="C77" i="8" s="1"/>
  <c r="C76" i="8"/>
  <c r="C17" i="8"/>
  <c r="C16" i="8" s="1"/>
  <c r="C54" i="8" l="1"/>
  <c r="G14" i="8"/>
  <c r="G13" i="8" s="1"/>
  <c r="E14" i="8"/>
  <c r="E13" i="8" s="1"/>
  <c r="E203" i="8" s="1"/>
  <c r="F14" i="8"/>
  <c r="F13" i="8" s="1"/>
  <c r="F203" i="8" s="1"/>
  <c r="D14" i="8"/>
  <c r="D13" i="8" s="1"/>
  <c r="C117" i="8"/>
  <c r="C116" i="8" s="1"/>
  <c r="G53" i="8"/>
  <c r="D53" i="8"/>
  <c r="C198" i="8"/>
  <c r="C146" i="8"/>
  <c r="C15" i="8"/>
  <c r="C14" i="8" s="1"/>
  <c r="G203" i="8" l="1"/>
  <c r="D203" i="8"/>
  <c r="C115" i="8"/>
  <c r="C53" i="8"/>
  <c r="C13" i="8" l="1"/>
  <c r="C114" i="8"/>
  <c r="C203" i="8" l="1"/>
</calcChain>
</file>

<file path=xl/sharedStrings.xml><?xml version="1.0" encoding="utf-8"?>
<sst xmlns="http://schemas.openxmlformats.org/spreadsheetml/2006/main" count="644" uniqueCount="270">
  <si>
    <t>PRIHODI UKUPNO</t>
  </si>
  <si>
    <t>RASHODI UKUPNO</t>
  </si>
  <si>
    <t>RAZLIKA - VIŠAK / MANJAK</t>
  </si>
  <si>
    <t>NETO FINANCIRANJE</t>
  </si>
  <si>
    <t>VIŠAK / MANJAK + NETO FINANCIRANJE</t>
  </si>
  <si>
    <t>Plan 2022.</t>
  </si>
  <si>
    <t>Naziv prihoda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</si>
  <si>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</si>
  <si>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</si>
  <si>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</si>
  <si>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</si>
  <si>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</si>
  <si>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</si>
  <si>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</si>
  <si>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</si>
  <si>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</si>
  <si>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</si>
  <si>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</si>
  <si>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</si>
  <si>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</si>
  <si>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I. OPĆI DIO</t>
  </si>
  <si>
    <t>Šifra</t>
  </si>
  <si>
    <t>Materijalni rashodi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</si>
  <si>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</si>
  <si>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</si>
  <si>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</si>
  <si>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</si>
  <si>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</si>
  <si>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</si>
  <si>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</si>
  <si>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Naziv</t>
  </si>
  <si>
    <t>Glavni program P15</t>
  </si>
  <si>
    <t>Izvor 1.1.</t>
  </si>
  <si>
    <t>Program 1001</t>
  </si>
  <si>
    <t>MINIMALNI STANDARD U OSNOVNOM ŠKOLSTVU - MATERIJALNI I FINANCIJSKI RASHODI</t>
  </si>
  <si>
    <t xml:space="preserve">Aktivnost A100001 </t>
  </si>
  <si>
    <t>Službena putovanja</t>
  </si>
  <si>
    <t>Stručno usavršavanje zaposlenika</t>
  </si>
  <si>
    <t>Nakn.za korišt.priv.autom.u služb.svrhe</t>
  </si>
  <si>
    <t>Uredski materijal i ostali mater.rashodi</t>
  </si>
  <si>
    <t xml:space="preserve">Energija                                               </t>
  </si>
  <si>
    <t>Sitni inventar i auto gume</t>
  </si>
  <si>
    <t>Službena, radna i zašt.odjeća i obuća</t>
  </si>
  <si>
    <t>Usluge telefona, pošte i prijevoza</t>
  </si>
  <si>
    <t>Komunalne usluge</t>
  </si>
  <si>
    <t>Zakupnine i najamnine</t>
  </si>
  <si>
    <t xml:space="preserve">Zdravstvene i veterinarske usluge            </t>
  </si>
  <si>
    <t>Intelektualne i osobne usluge</t>
  </si>
  <si>
    <t>Računalne usluge</t>
  </si>
  <si>
    <t>Ostale usluge</t>
  </si>
  <si>
    <t>Ostali nespomenuti rashodi poslovanja</t>
  </si>
  <si>
    <t>Reprezentacija</t>
  </si>
  <si>
    <t>Članarine</t>
  </si>
  <si>
    <t>Pristojbe i naknade</t>
  </si>
  <si>
    <t>Financijski  rashodi</t>
  </si>
  <si>
    <t>Bankarske usl. i usl.platnog prometa</t>
  </si>
  <si>
    <t>Zatezne kamate</t>
  </si>
  <si>
    <t xml:space="preserve">Aktivnost A100002 </t>
  </si>
  <si>
    <t>TEKUĆE I INVESTICIJSKO ODRŽAVANJE - minimalni standard</t>
  </si>
  <si>
    <t>Mater.i dijelovi za tek. i invest.održavanje</t>
  </si>
  <si>
    <t>Usluge tekućeg i invest.održavanja</t>
  </si>
  <si>
    <t>POJAČANI STANDARD U ŠKOLSTVU - potrebe iznad minimalnog standarda</t>
  </si>
  <si>
    <t xml:space="preserve">Tekući projekt  T100041  </t>
  </si>
  <si>
    <t>E-TEHNIČAR</t>
  </si>
  <si>
    <t xml:space="preserve">Tekući projekt  T100054  </t>
  </si>
  <si>
    <t>PRSTEN POTPORE V</t>
  </si>
  <si>
    <t>Plaće za redovan rad</t>
  </si>
  <si>
    <t>Ostali rashodi za zaposlene</t>
  </si>
  <si>
    <t>Doprinosi za obvezno zdravstv.osiguranje</t>
  </si>
  <si>
    <t>Naknade za prijevoz,za rad na terenu i odv.ž.</t>
  </si>
  <si>
    <t xml:space="preserve">Tekući projekt  T100055  </t>
  </si>
  <si>
    <t>PRSTEN POTPORE VI</t>
  </si>
  <si>
    <t>KAPITALNO ULAGANJE</t>
  </si>
  <si>
    <t xml:space="preserve">Tekući projekt T100001 </t>
  </si>
  <si>
    <t>OPREMA ŠKOLA</t>
  </si>
  <si>
    <t>Rashodi za nabavu proiz.dugotr.  imovine</t>
  </si>
  <si>
    <t>Uredska oprema i namještaj</t>
  </si>
  <si>
    <t>TEKUĆE I INVESTICIJSKO ODRŽAVANJE U ŠKOLSTVU</t>
  </si>
  <si>
    <t>PROGRAMI OSNOVNIH ŠKOLA IZVAN ŽUPANIJSKOG PRORAČUNA</t>
  </si>
  <si>
    <t>Premije osiguranja</t>
  </si>
  <si>
    <t>Troškovi sudskih postupaka</t>
  </si>
  <si>
    <t>Ostali nespomenuti financijski rashodi</t>
  </si>
  <si>
    <t>ADMINISTRATIVNO, TEHNIČKO I STRUČNO OSOBLJE</t>
  </si>
  <si>
    <t>Plaće za prekovremeni rad</t>
  </si>
  <si>
    <t>Plaće za posebne uvjete rada</t>
  </si>
  <si>
    <t>Doprinosi za obvezno osig. u sl.nezap.</t>
  </si>
  <si>
    <t>Naknade za prijevoz zaposl.,rad na terenu</t>
  </si>
  <si>
    <t>Tekući projekt  T100002</t>
  </si>
  <si>
    <t>NATJECANJA</t>
  </si>
  <si>
    <t>Naknade za rad povjerenstava i sl.</t>
  </si>
  <si>
    <t xml:space="preserve">Tekući projekt T100003 </t>
  </si>
  <si>
    <t>ŠKOLSKA KUHINJA</t>
  </si>
  <si>
    <t>Materijal i sirovine (namirnice)</t>
  </si>
  <si>
    <t xml:space="preserve">Tekući projekt T100010 </t>
  </si>
  <si>
    <t>OSTALE IZVANŠKOLSKE AKTIVNOSTI</t>
  </si>
  <si>
    <t xml:space="preserve">Tekući projekt T1000012 </t>
  </si>
  <si>
    <t>Knjige</t>
  </si>
  <si>
    <t>Tekući projekt T100020</t>
  </si>
  <si>
    <t>NABAVA UDŽBENIKA ZA UČENIKE</t>
  </si>
  <si>
    <t>POTICANJE KORIŠTENJA SREDSTAVA EU</t>
  </si>
  <si>
    <t>Tekući projekt T100011</t>
  </si>
  <si>
    <t>NOVA ŠKOSKA ŠHEMA VOĆA I POVRĆA, TE MLIJEKA I MLIJEČNIH PROIZVODA</t>
  </si>
  <si>
    <t>SVEUKUPNO :</t>
  </si>
  <si>
    <t>PROJEKCIJA ZA 2025.</t>
  </si>
  <si>
    <t>Program P151001</t>
  </si>
  <si>
    <t>Izvor 4.1.</t>
  </si>
  <si>
    <t>Decentralizirana sredstva -OŠ</t>
  </si>
  <si>
    <t>Glavni program P17</t>
  </si>
  <si>
    <t>Program P171001</t>
  </si>
  <si>
    <t xml:space="preserve">Tekući projekt  T100047  </t>
  </si>
  <si>
    <t>PRSTEN POTPORE IV</t>
  </si>
  <si>
    <t xml:space="preserve">Program  P171002  </t>
  </si>
  <si>
    <t xml:space="preserve">Aktivnost A100003 </t>
  </si>
  <si>
    <t>ENERGENTI</t>
  </si>
  <si>
    <t xml:space="preserve">Program  P171003  </t>
  </si>
  <si>
    <t>Rashodi za nabavu proiz.dugotr.imov.</t>
  </si>
  <si>
    <t>Izvor 5.K.</t>
  </si>
  <si>
    <t>Pomoći</t>
  </si>
  <si>
    <t>Izvor 3.7.</t>
  </si>
  <si>
    <t>Vlastiti prihodi - višak 922</t>
  </si>
  <si>
    <t>Glavni progam P63</t>
  </si>
  <si>
    <t>Izvor 4.L.</t>
  </si>
  <si>
    <t>Prihodi za posebne namjene - OŠ</t>
  </si>
  <si>
    <t>Glavni program P52</t>
  </si>
  <si>
    <t>Tekući projekt T100003</t>
  </si>
  <si>
    <t>Materijal i sirovine (mlijeko)</t>
  </si>
  <si>
    <t>Materijal i sirovine (voće)</t>
  </si>
  <si>
    <t>Program P521001</t>
  </si>
  <si>
    <t>Materijal i sirovine (med)</t>
  </si>
  <si>
    <t>Izvor 5.Đ.</t>
  </si>
  <si>
    <t>Ministarstvo poljoprivrede</t>
  </si>
  <si>
    <t>5.K.</t>
  </si>
  <si>
    <t xml:space="preserve">Pomoći </t>
  </si>
  <si>
    <t>Prihodi od upr. i administr. pristojbi, pristojbi po pos. propisima i naknada</t>
  </si>
  <si>
    <t>4.L.</t>
  </si>
  <si>
    <t>Prihodi za posebne namjene</t>
  </si>
  <si>
    <t>Rezultat poslovanja</t>
  </si>
  <si>
    <t>3.7.</t>
  </si>
  <si>
    <t>Prihodi iz nadležnog proračuna i HZZO-a temeljem ugovornih obveza</t>
  </si>
  <si>
    <t>1.1.</t>
  </si>
  <si>
    <t>4.1.</t>
  </si>
  <si>
    <t>Decentralizirana sredstva</t>
  </si>
  <si>
    <t>5.Đ.</t>
  </si>
  <si>
    <t>Prihodi od upr. i administr.pristojbi, pristojbi po pos.propisima i naknada</t>
  </si>
  <si>
    <t>VLASTITI IZVORI</t>
  </si>
  <si>
    <t xml:space="preserve">6 + 9 </t>
  </si>
  <si>
    <t>Financijski rashodi</t>
  </si>
  <si>
    <t>A. RAČUN PRIHODA I RASHODA   (EUR)</t>
  </si>
  <si>
    <t>09 Obrazovanje</t>
  </si>
  <si>
    <t>091 Predškolsko i osnovno obrazovanje</t>
  </si>
  <si>
    <t>0912 Osnovno obrazovanje</t>
  </si>
  <si>
    <t>098 Usluge obrazovanja koje nisu drugdje svrstane</t>
  </si>
  <si>
    <t>0980 Usluge obrazovanja koje nisu drugdje svrstane</t>
  </si>
  <si>
    <t>096 Dodatne usluge u obrazovanju</t>
  </si>
  <si>
    <t>0960 Dodatne usluge u obrazovanju</t>
  </si>
  <si>
    <t xml:space="preserve">I. OPĆI DIO    </t>
  </si>
  <si>
    <t>Izvršenje 2022.**</t>
  </si>
  <si>
    <t>Plan 2023.**</t>
  </si>
  <si>
    <t>Proračun za 2024.</t>
  </si>
  <si>
    <t>Projekcija proračuna
za 2025.</t>
  </si>
  <si>
    <t>Projekcija proračuna
za 2026.</t>
  </si>
  <si>
    <t>EUR</t>
  </si>
  <si>
    <t>FINANCIJSKI PLAN PRORAČUNSKOG KORISNIKA JEDINICE LOKALNE I PODRUČNE (REGIONALNE) SAMOUPRAVE 
ZA 2024. I PROJEKCIJA ZA 2025. I 2026. GODINU - OŠ POSAVSKI BREGI</t>
  </si>
  <si>
    <t>6 PRIHODI POSLOVANJA</t>
  </si>
  <si>
    <t>7 PRIHODI OD PRODAJE NEFINANCIJSKE IMOVINE</t>
  </si>
  <si>
    <t>8 PRIMICI OD FINANCIJSKE IMOVINE I ZADUŽIVANJA</t>
  </si>
  <si>
    <t>5 IZDACI ZA FINANCIJSKU IMOVINU I OTPLATE ZAJMOVA</t>
  </si>
  <si>
    <t>Izvršenje 2022.</t>
  </si>
  <si>
    <t>Plan 2023.</t>
  </si>
  <si>
    <t>Projekcija proračuna 
za 2026.</t>
  </si>
  <si>
    <t>C) PRENESENI VIŠAK ILI PRENESENI MANJAK</t>
  </si>
  <si>
    <t>Projekcija proračuna 
za 2025.</t>
  </si>
  <si>
    <t>PRIJENOS VIŠKA / MANJKA IZ PRETHODNE(IH) GODINE</t>
  </si>
  <si>
    <t>PRIJENOS VIŠKA / MANJKA U SLIJEDEĆE RAZDOBLJE</t>
  </si>
  <si>
    <t>VIŠAK / MANJAK + NETO FINANCIRANJE + PRIJENOS VIŠKA / MANJKA IZ PRETHODNE(IH) GODINE - PRIJENOS VIŠKA / MANJKA U SLIJEDEĆE RAZDOBLJE</t>
  </si>
  <si>
    <t>* Napomena: Iznosi u stupcima Izvršenje 2022.  preračunavaju se iz kuna u eure prema fiksnom tečaju konverzije (1 EUR=7,53450 kuna) i po pravilima za preračunavanje i zaokruživanje.</t>
  </si>
  <si>
    <t>D) VIŠEGODIŠNJI PLAN URAVNOTEŽENJA</t>
  </si>
  <si>
    <t xml:space="preserve">VIŠAK / MANJAK IZ PRETHODNE(IH) GODINE KOJI ĆE SE RASPOREDITI / POKRITI </t>
  </si>
  <si>
    <t>VIŠAK / MANJAK TEKUĆE GODINE</t>
  </si>
  <si>
    <t xml:space="preserve">II. POSEBNI DIO </t>
  </si>
  <si>
    <t>IZVRŠENJE 2022.</t>
  </si>
  <si>
    <t>PLAN 2023.</t>
  </si>
  <si>
    <t>PLAN ZA 2024.</t>
  </si>
  <si>
    <t>PROJEKCIJA ZA 2026.</t>
  </si>
  <si>
    <t xml:space="preserve">Tekući projekt T100015 </t>
  </si>
  <si>
    <t>NABAVA PRIBORA ZA ŠK. KUHINJU</t>
  </si>
  <si>
    <t>Uređaji, strojevi i oprema za ost.namjene</t>
  </si>
  <si>
    <t>Usluge promidžbe i informiranja</t>
  </si>
  <si>
    <t>Konto</t>
  </si>
  <si>
    <t>UKUPNI PRIHODI I PRENESENI REZULTAT</t>
  </si>
  <si>
    <t>Pomoći pror.korisn.iz prorač.koji im nije nadležan</t>
  </si>
  <si>
    <t>Tekuće pom.pror.korisn.iz prorač.koji im nije nadležan</t>
  </si>
  <si>
    <t>Prihodi od imovine</t>
  </si>
  <si>
    <t>Prihodi od financijske imovine</t>
  </si>
  <si>
    <t>Kamate na oročena sredstva i depozite po viđenju</t>
  </si>
  <si>
    <t>Prihodi po posebnim propisima</t>
  </si>
  <si>
    <t>Ostali nespomenuti prihodi</t>
  </si>
  <si>
    <t>Prihodi od prodaje proizvoda i pruženih usluga, prihodi od donacija</t>
  </si>
  <si>
    <t>Donacije od pravnih i fiz.osoba izvan općeg prorač.</t>
  </si>
  <si>
    <t>Tekuće donacije</t>
  </si>
  <si>
    <t>Prihodi iz nadl.pror. za finan.red.djel.pror.korisnika</t>
  </si>
  <si>
    <t>Prihodi iz nadl.pror. za finan.rashoda poslovanja</t>
  </si>
  <si>
    <t>Ostali prihodi</t>
  </si>
  <si>
    <t>Višak prihoda</t>
  </si>
  <si>
    <t>UKUPNI RASHODI  (3+4)</t>
  </si>
  <si>
    <t>Plaće</t>
  </si>
  <si>
    <t>Doprinosi na plaće</t>
  </si>
  <si>
    <t>Doprinos za obv.zdr.osiguranje</t>
  </si>
  <si>
    <t>Doprinos za obv.zdr.osiguranje u sluč.nezaposl.</t>
  </si>
  <si>
    <t>Naknade troškova zaposlenima</t>
  </si>
  <si>
    <t xml:space="preserve">Naknade za prijevoz </t>
  </si>
  <si>
    <t>Ostale naknade troškova zaposlenima</t>
  </si>
  <si>
    <t>Rashodi za materijal i energiju</t>
  </si>
  <si>
    <t>Uredski materijal i ostali mat. Rashodi</t>
  </si>
  <si>
    <t>Materijal i sirovine</t>
  </si>
  <si>
    <t>Energija</t>
  </si>
  <si>
    <t>Materijal i dijelovi za tekuće i invest.održavanje</t>
  </si>
  <si>
    <t>Sitni inventar</t>
  </si>
  <si>
    <t>Službena, radna i zaštitna odjeća i obuća</t>
  </si>
  <si>
    <t>Rashodi za usluge</t>
  </si>
  <si>
    <t>Usluge tekućeg i invsticijskog održavanja</t>
  </si>
  <si>
    <t>Usluge promižbe i informiranja</t>
  </si>
  <si>
    <t>Zdravstvene i veterinarske usluge</t>
  </si>
  <si>
    <t>Ostele usluge</t>
  </si>
  <si>
    <t>Ostali financijski rashodi</t>
  </si>
  <si>
    <t>Bankarske usluge i usluge platnog prometa</t>
  </si>
  <si>
    <t>Ostali nespomenuti fin.rashodi</t>
  </si>
  <si>
    <t>Rashodi za nabavu proizvedene dugotrajne imovine</t>
  </si>
  <si>
    <t>Poštrojenja i oprema</t>
  </si>
  <si>
    <t>Uređaji, oprema i strojevi za ostale namjene</t>
  </si>
  <si>
    <t xml:space="preserve">A. RAČUN PRIHODA I RASHODA </t>
  </si>
  <si>
    <t>PRIHODI POSLOVANJA PREMA EKONOMSKOJ KLASIFIKACIJI</t>
  </si>
  <si>
    <t>Plan za 2024.</t>
  </si>
  <si>
    <t>Projekcija za 2025.</t>
  </si>
  <si>
    <t>Projekcija za 2026.</t>
  </si>
  <si>
    <t xml:space="preserve"> RASHODI POSLOVANJA PREMA EKONOMSKOJ KLASIFIKACIJI</t>
  </si>
  <si>
    <t>Materijal i dijelovi za tekuće i inv.održav.</t>
  </si>
  <si>
    <t>4 RASHODI ZA NABAVU NEFINANCIJSKE IMOVINE</t>
  </si>
  <si>
    <t>3 RASHODI  POSLOVANJA</t>
  </si>
  <si>
    <t>PRIHODI POSLOVANJA PREMA IZVORIMA FINANCIRANJA</t>
  </si>
  <si>
    <t>RASHODI POSLOVANJA PREMA IZVORIMA FINANCIRANJA</t>
  </si>
  <si>
    <t>Projekcija 
za 2026.</t>
  </si>
  <si>
    <t>5. K. Pomoći   (IF)</t>
  </si>
  <si>
    <t>Pomoći pror.korisnicima iz prorač. koji im nije nadležan</t>
  </si>
  <si>
    <t>4.L. Prihodi za posebne namjene   (IF)</t>
  </si>
  <si>
    <t>6.3. Donacije   (IF)</t>
  </si>
  <si>
    <t>1.1. Opći prihodi i primici    (IF)</t>
  </si>
  <si>
    <t>5.K. Pomoći  (IF)</t>
  </si>
  <si>
    <t>3.7. Preneseni višak prihoda  (IF)</t>
  </si>
  <si>
    <t>Višak/manjak prihoda</t>
  </si>
  <si>
    <t>Ukupno prihodi - svi izvori financiranja</t>
  </si>
  <si>
    <t>5.K. Pomoći   (IF)</t>
  </si>
  <si>
    <t>4.L.  Prihodi za posebne namjene   (IF)</t>
  </si>
  <si>
    <t>1.1.  Opći prihodi i primici  (IF)</t>
  </si>
  <si>
    <t>Materijal i sirovine (šk.shema voće, mlijeko)med</t>
  </si>
  <si>
    <t>Postrojenja i oprema</t>
  </si>
  <si>
    <t>1.1.  Opći prihodi i primici  (IF) - dec.</t>
  </si>
  <si>
    <t>Naknada za korišt.priv.autom. u službene svrhe</t>
  </si>
  <si>
    <t>3.7. Preneseni višak prihoda   (IF)</t>
  </si>
  <si>
    <t>Ukupno rashodi - svi izvori financiranja</t>
  </si>
  <si>
    <t>A. RAČUN PRIHODA I RASHODA</t>
  </si>
  <si>
    <t>FINANCIJSKI PLAN PRORAČUNSKOG KORISNIKA JEDINICE LOKALNE I PODRUČNE (REGIONALNE) SAMOUPRAVE  ZA 2024. I PROJEKCIJA ZA 2025. I 2026. GODINU - OŠ POSAVSKI BREGI</t>
  </si>
  <si>
    <t>PRIMICI UKUPNO</t>
  </si>
  <si>
    <t>IZDACI UKUPNO</t>
  </si>
  <si>
    <t xml:space="preserve">B. RAČUN FINANCIRANJA PREMA IZVORIMA FINANCIRANJA </t>
  </si>
  <si>
    <t>Prihodi od donacija</t>
  </si>
  <si>
    <t>6.3.</t>
  </si>
  <si>
    <t>Donacije</t>
  </si>
  <si>
    <t>Rash.za nabavu proizv.dug.imovine</t>
  </si>
  <si>
    <t>Rashodi za nabavu nef.imovine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</si>
</sst>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0.00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9"/>
      <color indexed="8"/>
      <name val="Arial"/>
      <family val="2"/>
      <charset val="238"/>
    </font>
    <font>
      <sz val="9.85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5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3" fillId="0" borderId="0"/>
    <xf numFmtId="0" fontId="23" fillId="0" borderId="0"/>
    <xf numFmtId="43" fontId="28" fillId="0" borderId="0" applyFont="0" applyFill="0" applyBorder="0" applyAlignment="0" applyProtection="0"/>
  </cellStyleXfs>
  <cellXfs count="32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/>
    <xf numFmtId="0" fontId="16" fillId="5" borderId="1" xfId="1" applyNumberFormat="1" applyFont="1" applyFill="1" applyBorder="1" applyAlignment="1" applyProtection="1">
      <alignment horizontal="center" vertical="center" wrapText="1"/>
    </xf>
    <xf numFmtId="0" fontId="16" fillId="5" borderId="3" xfId="1" applyNumberFormat="1" applyFont="1" applyFill="1" applyBorder="1" applyAlignment="1" applyProtection="1">
      <alignment horizontal="center" vertical="center" wrapText="1"/>
    </xf>
    <xf numFmtId="0" fontId="16" fillId="6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6" fillId="0" borderId="3" xfId="1" applyNumberFormat="1" applyFont="1" applyFill="1" applyBorder="1" applyAlignment="1" applyProtection="1">
      <alignment horizontal="center"/>
    </xf>
    <xf numFmtId="0" fontId="16" fillId="7" borderId="3" xfId="1" applyNumberFormat="1" applyFont="1" applyFill="1" applyBorder="1" applyAlignment="1" applyProtection="1">
      <alignment wrapText="1"/>
    </xf>
    <xf numFmtId="164" fontId="16" fillId="7" borderId="3" xfId="1" applyNumberFormat="1" applyFont="1" applyFill="1" applyBorder="1" applyAlignment="1" applyProtection="1"/>
    <xf numFmtId="164" fontId="16" fillId="7" borderId="3" xfId="1" applyNumberFormat="1" applyFont="1" applyFill="1" applyBorder="1" applyAlignment="1" applyProtection="1">
      <alignment horizontal="right"/>
    </xf>
    <xf numFmtId="0" fontId="16" fillId="8" borderId="1" xfId="1" applyNumberFormat="1" applyFont="1" applyFill="1" applyBorder="1" applyAlignment="1" applyProtection="1">
      <alignment vertical="center" wrapText="1"/>
    </xf>
    <xf numFmtId="0" fontId="16" fillId="8" borderId="3" xfId="1" applyNumberFormat="1" applyFont="1" applyFill="1" applyBorder="1" applyAlignment="1" applyProtection="1">
      <alignment wrapText="1"/>
    </xf>
    <xf numFmtId="164" fontId="16" fillId="8" borderId="3" xfId="2" applyNumberFormat="1" applyFont="1" applyFill="1" applyBorder="1" applyAlignment="1" applyProtection="1"/>
    <xf numFmtId="0" fontId="16" fillId="9" borderId="1" xfId="1" applyNumberFormat="1" applyFont="1" applyFill="1" applyBorder="1" applyAlignment="1" applyProtection="1">
      <alignment wrapText="1"/>
    </xf>
    <xf numFmtId="0" fontId="16" fillId="9" borderId="3" xfId="1" applyNumberFormat="1" applyFont="1" applyFill="1" applyBorder="1" applyAlignment="1" applyProtection="1">
      <alignment wrapText="1"/>
    </xf>
    <xf numFmtId="164" fontId="16" fillId="9" borderId="3" xfId="2" applyNumberFormat="1" applyFont="1" applyFill="1" applyBorder="1" applyAlignment="1" applyProtection="1"/>
    <xf numFmtId="0" fontId="6" fillId="0" borderId="3" xfId="1" applyNumberFormat="1" applyFont="1" applyFill="1" applyBorder="1" applyAlignment="1" applyProtection="1">
      <alignment wrapText="1"/>
    </xf>
    <xf numFmtId="164" fontId="16" fillId="0" borderId="3" xfId="2" applyNumberFormat="1" applyFont="1" applyFill="1" applyBorder="1" applyAlignment="1" applyProtection="1"/>
    <xf numFmtId="0" fontId="3" fillId="0" borderId="3" xfId="1" applyNumberFormat="1" applyFont="1" applyFill="1" applyBorder="1" applyAlignment="1" applyProtection="1">
      <alignment wrapText="1"/>
    </xf>
    <xf numFmtId="164" fontId="18" fillId="0" borderId="3" xfId="2" applyNumberFormat="1" applyFont="1" applyFill="1" applyBorder="1" applyAlignment="1" applyProtection="1"/>
    <xf numFmtId="164" fontId="18" fillId="0" borderId="3" xfId="1" applyNumberFormat="1" applyFont="1" applyFill="1" applyBorder="1" applyAlignment="1" applyProtection="1"/>
    <xf numFmtId="0" fontId="3" fillId="2" borderId="3" xfId="1" applyNumberFormat="1" applyFont="1" applyFill="1" applyBorder="1" applyAlignment="1" applyProtection="1">
      <alignment wrapText="1"/>
    </xf>
    <xf numFmtId="164" fontId="18" fillId="2" borderId="3" xfId="2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164" fontId="18" fillId="0" borderId="3" xfId="1" applyNumberFormat="1" applyFont="1" applyFill="1" applyBorder="1" applyAlignment="1" applyProtection="1">
      <alignment horizontal="right"/>
    </xf>
    <xf numFmtId="0" fontId="16" fillId="0" borderId="3" xfId="1" applyNumberFormat="1" applyFont="1" applyFill="1" applyBorder="1" applyAlignment="1" applyProtection="1">
      <alignment wrapText="1"/>
    </xf>
    <xf numFmtId="0" fontId="6" fillId="2" borderId="3" xfId="1" applyNumberFormat="1" applyFont="1" applyFill="1" applyBorder="1" applyAlignment="1" applyProtection="1">
      <alignment horizontal="center"/>
    </xf>
    <xf numFmtId="0" fontId="6" fillId="2" borderId="3" xfId="1" applyNumberFormat="1" applyFont="1" applyFill="1" applyBorder="1" applyAlignment="1" applyProtection="1">
      <alignment wrapText="1"/>
    </xf>
    <xf numFmtId="164" fontId="16" fillId="2" borderId="3" xfId="2" applyNumberFormat="1" applyFont="1" applyFill="1" applyBorder="1" applyAlignment="1" applyProtection="1"/>
    <xf numFmtId="164" fontId="16" fillId="7" borderId="3" xfId="2" applyNumberFormat="1" applyFont="1" applyFill="1" applyBorder="1" applyAlignment="1" applyProtection="1"/>
    <xf numFmtId="0" fontId="16" fillId="8" borderId="3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wrapText="1"/>
    </xf>
    <xf numFmtId="164" fontId="16" fillId="6" borderId="3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18" fillId="5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left"/>
    </xf>
    <xf numFmtId="0" fontId="16" fillId="5" borderId="0" xfId="1" applyNumberFormat="1" applyFont="1" applyFill="1" applyBorder="1" applyAlignment="1" applyProtection="1">
      <alignment horizontal="center"/>
    </xf>
    <xf numFmtId="0" fontId="18" fillId="5" borderId="0" xfId="1" applyNumberFormat="1" applyFont="1" applyFill="1" applyBorder="1" applyAlignment="1" applyProtection="1">
      <alignment wrapText="1"/>
    </xf>
    <xf numFmtId="0" fontId="16" fillId="6" borderId="1" xfId="1" applyNumberFormat="1" applyFont="1" applyFill="1" applyBorder="1" applyAlignment="1" applyProtection="1">
      <alignment horizontal="center" vertical="center" wrapText="1"/>
    </xf>
    <xf numFmtId="0" fontId="16" fillId="7" borderId="1" xfId="1" applyNumberFormat="1" applyFont="1" applyFill="1" applyBorder="1" applyAlignment="1" applyProtection="1">
      <alignment horizontal="left"/>
    </xf>
    <xf numFmtId="164" fontId="16" fillId="10" borderId="3" xfId="2" applyNumberFormat="1" applyFont="1" applyFill="1" applyBorder="1" applyAlignment="1" applyProtection="1"/>
    <xf numFmtId="0" fontId="3" fillId="2" borderId="3" xfId="1" applyNumberFormat="1" applyFont="1" applyFill="1" applyBorder="1" applyAlignment="1" applyProtection="1">
      <alignment horizontal="left"/>
    </xf>
    <xf numFmtId="0" fontId="3" fillId="2" borderId="1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 applyProtection="1">
      <alignment horizontal="left"/>
    </xf>
    <xf numFmtId="0" fontId="12" fillId="10" borderId="1" xfId="1" applyNumberFormat="1" applyFont="1" applyFill="1" applyBorder="1" applyAlignment="1" applyProtection="1">
      <alignment horizontal="center" wrapText="1"/>
    </xf>
    <xf numFmtId="0" fontId="12" fillId="10" borderId="3" xfId="1" applyNumberFormat="1" applyFont="1" applyFill="1" applyBorder="1" applyAlignment="1" applyProtection="1">
      <alignment wrapText="1"/>
    </xf>
    <xf numFmtId="0" fontId="3" fillId="0" borderId="8" xfId="1" applyNumberFormat="1" applyFont="1" applyFill="1" applyBorder="1" applyAlignment="1" applyProtection="1">
      <alignment wrapText="1"/>
    </xf>
    <xf numFmtId="164" fontId="18" fillId="0" borderId="8" xfId="2" applyNumberFormat="1" applyFont="1" applyFill="1" applyBorder="1" applyAlignment="1" applyProtection="1"/>
    <xf numFmtId="164" fontId="16" fillId="0" borderId="8" xfId="2" applyNumberFormat="1" applyFont="1" applyFill="1" applyBorder="1" applyAlignment="1" applyProtection="1"/>
    <xf numFmtId="0" fontId="16" fillId="8" borderId="1" xfId="1" applyNumberFormat="1" applyFont="1" applyFill="1" applyBorder="1" applyAlignment="1" applyProtection="1">
      <alignment wrapText="1"/>
    </xf>
    <xf numFmtId="0" fontId="16" fillId="11" borderId="1" xfId="1" applyNumberFormat="1" applyFont="1" applyFill="1" applyBorder="1" applyAlignment="1" applyProtection="1">
      <alignment wrapText="1"/>
    </xf>
    <xf numFmtId="0" fontId="16" fillId="11" borderId="3" xfId="1" applyNumberFormat="1" applyFont="1" applyFill="1" applyBorder="1" applyAlignment="1" applyProtection="1">
      <alignment wrapText="1"/>
    </xf>
    <xf numFmtId="164" fontId="16" fillId="11" borderId="3" xfId="2" applyNumberFormat="1" applyFont="1" applyFill="1" applyBorder="1" applyAlignment="1" applyProtection="1"/>
    <xf numFmtId="0" fontId="3" fillId="2" borderId="8" xfId="1" applyNumberFormat="1" applyFont="1" applyFill="1" applyBorder="1" applyAlignment="1" applyProtection="1">
      <alignment horizontal="left"/>
    </xf>
    <xf numFmtId="164" fontId="18" fillId="0" borderId="8" xfId="1" applyNumberFormat="1" applyFont="1" applyFill="1" applyBorder="1" applyAlignment="1" applyProtection="1"/>
    <xf numFmtId="0" fontId="16" fillId="9" borderId="9" xfId="1" applyNumberFormat="1" applyFont="1" applyFill="1" applyBorder="1" applyAlignment="1" applyProtection="1">
      <alignment wrapText="1"/>
    </xf>
    <xf numFmtId="0" fontId="16" fillId="9" borderId="10" xfId="1" applyNumberFormat="1" applyFont="1" applyFill="1" applyBorder="1" applyAlignment="1" applyProtection="1">
      <alignment wrapText="1"/>
    </xf>
    <xf numFmtId="164" fontId="16" fillId="9" borderId="10" xfId="2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/>
    </xf>
    <xf numFmtId="0" fontId="18" fillId="0" borderId="3" xfId="1" applyNumberFormat="1" applyFont="1" applyFill="1" applyBorder="1" applyAlignment="1" applyProtection="1">
      <alignment wrapText="1"/>
    </xf>
    <xf numFmtId="0" fontId="6" fillId="2" borderId="0" xfId="1" applyNumberFormat="1" applyFont="1" applyFill="1" applyBorder="1" applyAlignment="1" applyProtection="1"/>
    <xf numFmtId="2" fontId="6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0" fontId="7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 applyProtection="1">
      <alignment horizontal="left" vertical="center"/>
    </xf>
    <xf numFmtId="0" fontId="9" fillId="3" borderId="3" xfId="0" applyNumberFormat="1" applyFont="1" applyFill="1" applyBorder="1" applyAlignment="1" applyProtection="1">
      <alignment vertical="center" wrapText="1"/>
    </xf>
    <xf numFmtId="0" fontId="8" fillId="3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/>
    </xf>
    <xf numFmtId="0" fontId="0" fillId="2" borderId="0" xfId="0" applyFill="1"/>
    <xf numFmtId="4" fontId="3" fillId="2" borderId="4" xfId="0" applyNumberFormat="1" applyFont="1" applyFill="1" applyBorder="1" applyAlignment="1">
      <alignment horizontal="right"/>
    </xf>
    <xf numFmtId="16" fontId="8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vertical="center" wrapText="1"/>
    </xf>
    <xf numFmtId="0" fontId="9" fillId="6" borderId="3" xfId="0" applyFont="1" applyFill="1" applyBorder="1" applyAlignment="1">
      <alignment horizontal="left" vertical="center"/>
    </xf>
    <xf numFmtId="0" fontId="9" fillId="6" borderId="3" xfId="0" applyNumberFormat="1" applyFont="1" applyFill="1" applyBorder="1" applyAlignment="1" applyProtection="1">
      <alignment horizontal="left" vertical="center"/>
    </xf>
    <xf numFmtId="0" fontId="8" fillId="6" borderId="3" xfId="0" applyNumberFormat="1" applyFont="1" applyFill="1" applyBorder="1" applyAlignment="1" applyProtection="1">
      <alignment horizontal="left" vertical="center"/>
    </xf>
    <xf numFmtId="0" fontId="9" fillId="6" borderId="3" xfId="0" applyNumberFormat="1" applyFont="1" applyFill="1" applyBorder="1" applyAlignment="1" applyProtection="1">
      <alignment vertical="center" wrapText="1"/>
    </xf>
    <xf numFmtId="4" fontId="6" fillId="3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0" fontId="0" fillId="2" borderId="0" xfId="0" applyFill="1" applyBorder="1"/>
    <xf numFmtId="4" fontId="6" fillId="6" borderId="4" xfId="0" applyNumberFormat="1" applyFont="1" applyFill="1" applyBorder="1" applyAlignment="1">
      <alignment horizontal="right"/>
    </xf>
    <xf numFmtId="0" fontId="8" fillId="10" borderId="3" xfId="0" applyNumberFormat="1" applyFont="1" applyFill="1" applyBorder="1" applyAlignment="1" applyProtection="1">
      <alignment horizontal="center" vertical="center" wrapText="1"/>
    </xf>
    <xf numFmtId="4" fontId="20" fillId="10" borderId="2" xfId="0" applyNumberFormat="1" applyFont="1" applyFill="1" applyBorder="1"/>
    <xf numFmtId="4" fontId="3" fillId="2" borderId="3" xfId="0" applyNumberFormat="1" applyFont="1" applyFill="1" applyBorder="1" applyAlignment="1" applyProtection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 vertical="center"/>
    </xf>
    <xf numFmtId="0" fontId="8" fillId="3" borderId="3" xfId="0" quotePrefix="1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9" fillId="2" borderId="0" xfId="0" quotePrefix="1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>
      <alignment horizontal="right"/>
    </xf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6" fillId="0" borderId="3" xfId="1" applyNumberFormat="1" applyFont="1" applyFill="1" applyBorder="1" applyAlignment="1" applyProtection="1">
      <alignment horizontal="center"/>
    </xf>
    <xf numFmtId="0" fontId="16" fillId="9" borderId="1" xfId="1" applyNumberFormat="1" applyFont="1" applyFill="1" applyBorder="1" applyAlignment="1" applyProtection="1">
      <alignment wrapText="1"/>
    </xf>
    <xf numFmtId="0" fontId="16" fillId="9" borderId="3" xfId="1" applyNumberFormat="1" applyFont="1" applyFill="1" applyBorder="1" applyAlignment="1" applyProtection="1">
      <alignment wrapText="1"/>
    </xf>
    <xf numFmtId="0" fontId="6" fillId="0" borderId="3" xfId="1" applyNumberFormat="1" applyFont="1" applyFill="1" applyBorder="1" applyAlignment="1" applyProtection="1">
      <alignment wrapText="1"/>
    </xf>
    <xf numFmtId="0" fontId="3" fillId="0" borderId="3" xfId="1" applyNumberFormat="1" applyFont="1" applyFill="1" applyBorder="1" applyAlignment="1" applyProtection="1">
      <alignment wrapText="1"/>
    </xf>
    <xf numFmtId="164" fontId="18" fillId="0" borderId="3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2" borderId="3" xfId="1" applyNumberFormat="1" applyFont="1" applyFill="1" applyBorder="1" applyAlignment="1" applyProtection="1">
      <alignment horizontal="left"/>
    </xf>
    <xf numFmtId="0" fontId="3" fillId="2" borderId="1" xfId="1" applyNumberFormat="1" applyFont="1" applyFill="1" applyBorder="1" applyAlignment="1" applyProtection="1">
      <alignment horizontal="left"/>
    </xf>
    <xf numFmtId="0" fontId="12" fillId="10" borderId="1" xfId="1" applyNumberFormat="1" applyFont="1" applyFill="1" applyBorder="1" applyAlignment="1" applyProtection="1">
      <alignment horizontal="center" wrapText="1"/>
    </xf>
    <xf numFmtId="0" fontId="12" fillId="10" borderId="3" xfId="1" applyNumberFormat="1" applyFont="1" applyFill="1" applyBorder="1" applyAlignment="1" applyProtection="1">
      <alignment wrapText="1"/>
    </xf>
    <xf numFmtId="0" fontId="6" fillId="2" borderId="0" xfId="1" applyNumberFormat="1" applyFont="1" applyFill="1" applyBorder="1" applyAlignment="1" applyProtection="1"/>
    <xf numFmtId="2" fontId="6" fillId="2" borderId="0" xfId="1" applyNumberFormat="1" applyFont="1" applyFill="1" applyBorder="1" applyAlignment="1" applyProtection="1"/>
    <xf numFmtId="4" fontId="6" fillId="4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23" fillId="0" borderId="0" xfId="5"/>
    <xf numFmtId="0" fontId="5" fillId="0" borderId="0" xfId="5" applyNumberFormat="1" applyFont="1" applyFill="1" applyBorder="1" applyAlignment="1" applyProtection="1">
      <alignment horizontal="center" vertical="center" wrapText="1"/>
    </xf>
    <xf numFmtId="0" fontId="11" fillId="0" borderId="0" xfId="5" applyFont="1" applyAlignment="1">
      <alignment vertical="center" wrapText="1"/>
    </xf>
    <xf numFmtId="0" fontId="6" fillId="4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NumberFormat="1" applyFont="1" applyFill="1" applyBorder="1" applyAlignment="1" applyProtection="1">
      <alignment horizontal="center" vertical="center" wrapText="1"/>
    </xf>
    <xf numFmtId="0" fontId="6" fillId="2" borderId="3" xfId="5" applyNumberFormat="1" applyFont="1" applyFill="1" applyBorder="1" applyAlignment="1" applyProtection="1">
      <alignment horizontal="center" vertical="center" wrapText="1"/>
    </xf>
    <xf numFmtId="0" fontId="6" fillId="2" borderId="4" xfId="5" applyNumberFormat="1" applyFont="1" applyFill="1" applyBorder="1" applyAlignment="1" applyProtection="1">
      <alignment horizontal="center" vertical="center" wrapText="1"/>
    </xf>
    <xf numFmtId="0" fontId="6" fillId="6" borderId="3" xfId="5" applyNumberFormat="1" applyFont="1" applyFill="1" applyBorder="1" applyAlignment="1" applyProtection="1">
      <alignment horizontal="center" vertical="center" wrapText="1"/>
    </xf>
    <xf numFmtId="0" fontId="6" fillId="6" borderId="4" xfId="5" applyNumberFormat="1" applyFont="1" applyFill="1" applyBorder="1" applyAlignment="1" applyProtection="1">
      <alignment horizontal="left" vertical="center" wrapText="1"/>
    </xf>
    <xf numFmtId="4" fontId="6" fillId="6" borderId="4" xfId="5" applyNumberFormat="1" applyFont="1" applyFill="1" applyBorder="1" applyAlignment="1" applyProtection="1">
      <alignment horizontal="right" vertical="center" wrapText="1"/>
    </xf>
    <xf numFmtId="0" fontId="9" fillId="12" borderId="3" xfId="5" applyNumberFormat="1" applyFont="1" applyFill="1" applyBorder="1" applyAlignment="1" applyProtection="1">
      <alignment horizontal="left" vertical="center" wrapText="1"/>
    </xf>
    <xf numFmtId="4" fontId="6" fillId="12" borderId="4" xfId="5" applyNumberFormat="1" applyFont="1" applyFill="1" applyBorder="1" applyAlignment="1">
      <alignment horizontal="right"/>
    </xf>
    <xf numFmtId="0" fontId="9" fillId="13" borderId="3" xfId="5" applyNumberFormat="1" applyFont="1" applyFill="1" applyBorder="1" applyAlignment="1" applyProtection="1">
      <alignment horizontal="left" vertical="center" wrapText="1"/>
    </xf>
    <xf numFmtId="0" fontId="24" fillId="13" borderId="3" xfId="5" applyNumberFormat="1" applyFont="1" applyFill="1" applyBorder="1" applyAlignment="1" applyProtection="1">
      <alignment horizontal="left" vertical="center" wrapText="1"/>
    </xf>
    <xf numFmtId="4" fontId="6" fillId="13" borderId="4" xfId="5" applyNumberFormat="1" applyFont="1" applyFill="1" applyBorder="1" applyAlignment="1">
      <alignment horizontal="right"/>
    </xf>
    <xf numFmtId="0" fontId="9" fillId="2" borderId="3" xfId="5" quotePrefix="1" applyFont="1" applyFill="1" applyBorder="1" applyAlignment="1">
      <alignment horizontal="left" vertical="center"/>
    </xf>
    <xf numFmtId="0" fontId="24" fillId="2" borderId="3" xfId="5" quotePrefix="1" applyFont="1" applyFill="1" applyBorder="1" applyAlignment="1">
      <alignment horizontal="left" vertical="center"/>
    </xf>
    <xf numFmtId="4" fontId="6" fillId="2" borderId="4" xfId="5" applyNumberFormat="1" applyFont="1" applyFill="1" applyBorder="1" applyAlignment="1">
      <alignment horizontal="right"/>
    </xf>
    <xf numFmtId="0" fontId="7" fillId="2" borderId="3" xfId="5" quotePrefix="1" applyFont="1" applyFill="1" applyBorder="1" applyAlignment="1">
      <alignment horizontal="left" vertical="center"/>
    </xf>
    <xf numFmtId="0" fontId="25" fillId="2" borderId="3" xfId="5" quotePrefix="1" applyFont="1" applyFill="1" applyBorder="1" applyAlignment="1">
      <alignment horizontal="left" vertical="center"/>
    </xf>
    <xf numFmtId="4" fontId="3" fillId="2" borderId="4" xfId="5" applyNumberFormat="1" applyFont="1" applyFill="1" applyBorder="1" applyAlignment="1">
      <alignment horizontal="right"/>
    </xf>
    <xf numFmtId="0" fontId="9" fillId="13" borderId="3" xfId="5" quotePrefix="1" applyFont="1" applyFill="1" applyBorder="1" applyAlignment="1">
      <alignment horizontal="left" vertical="center"/>
    </xf>
    <xf numFmtId="0" fontId="24" fillId="13" borderId="3" xfId="5" quotePrefix="1" applyFont="1" applyFill="1" applyBorder="1" applyAlignment="1">
      <alignment horizontal="left" vertical="center"/>
    </xf>
    <xf numFmtId="0" fontId="24" fillId="13" borderId="3" xfId="5" quotePrefix="1" applyFont="1" applyFill="1" applyBorder="1" applyAlignment="1">
      <alignment horizontal="left" vertical="center" wrapText="1"/>
    </xf>
    <xf numFmtId="0" fontId="24" fillId="2" borderId="3" xfId="5" quotePrefix="1" applyFont="1" applyFill="1" applyBorder="1" applyAlignment="1">
      <alignment horizontal="left" vertical="center" wrapText="1"/>
    </xf>
    <xf numFmtId="0" fontId="7" fillId="2" borderId="3" xfId="5" applyFont="1" applyFill="1" applyBorder="1" applyAlignment="1">
      <alignment horizontal="left" vertical="center"/>
    </xf>
    <xf numFmtId="0" fontId="25" fillId="2" borderId="3" xfId="5" applyNumberFormat="1" applyFont="1" applyFill="1" applyBorder="1" applyAlignment="1" applyProtection="1">
      <alignment vertical="center" wrapText="1"/>
    </xf>
    <xf numFmtId="4" fontId="3" fillId="2" borderId="3" xfId="5" applyNumberFormat="1" applyFont="1" applyFill="1" applyBorder="1" applyAlignment="1">
      <alignment horizontal="right"/>
    </xf>
    <xf numFmtId="0" fontId="24" fillId="13" borderId="3" xfId="5" applyNumberFormat="1" applyFont="1" applyFill="1" applyBorder="1" applyAlignment="1" applyProtection="1">
      <alignment vertical="center" wrapText="1"/>
    </xf>
    <xf numFmtId="0" fontId="9" fillId="2" borderId="3" xfId="5" applyNumberFormat="1" applyFont="1" applyFill="1" applyBorder="1" applyAlignment="1" applyProtection="1">
      <alignment horizontal="left" vertical="center" wrapText="1"/>
    </xf>
    <xf numFmtId="0" fontId="24" fillId="2" borderId="3" xfId="5" applyNumberFormat="1" applyFont="1" applyFill="1" applyBorder="1" applyAlignment="1" applyProtection="1">
      <alignment vertical="center" wrapText="1"/>
    </xf>
    <xf numFmtId="4" fontId="6" fillId="2" borderId="3" xfId="5" applyNumberFormat="1" applyFont="1" applyFill="1" applyBorder="1" applyAlignment="1">
      <alignment horizontal="right"/>
    </xf>
    <xf numFmtId="0" fontId="25" fillId="2" borderId="3" xfId="5" applyNumberFormat="1" applyFont="1" applyFill="1" applyBorder="1" applyAlignment="1" applyProtection="1">
      <alignment horizontal="left" vertical="center" wrapText="1"/>
    </xf>
    <xf numFmtId="0" fontId="9" fillId="11" borderId="3" xfId="5" applyNumberFormat="1" applyFont="1" applyFill="1" applyBorder="1" applyAlignment="1" applyProtection="1">
      <alignment horizontal="left" vertical="center" wrapText="1"/>
    </xf>
    <xf numFmtId="0" fontId="9" fillId="11" borderId="3" xfId="5" applyNumberFormat="1" applyFont="1" applyFill="1" applyBorder="1" applyAlignment="1" applyProtection="1">
      <alignment vertical="center" wrapText="1"/>
    </xf>
    <xf numFmtId="4" fontId="6" fillId="11" borderId="3" xfId="5" applyNumberFormat="1" applyFont="1" applyFill="1" applyBorder="1" applyAlignment="1">
      <alignment horizontal="right"/>
    </xf>
    <xf numFmtId="0" fontId="21" fillId="2" borderId="0" xfId="5" applyNumberFormat="1" applyFont="1" applyFill="1" applyBorder="1" applyAlignment="1" applyProtection="1">
      <alignment horizontal="center" vertical="center" wrapText="1"/>
    </xf>
    <xf numFmtId="4" fontId="1" fillId="0" borderId="0" xfId="5" applyNumberFormat="1" applyFont="1" applyBorder="1"/>
    <xf numFmtId="4" fontId="6" fillId="11" borderId="4" xfId="5" applyNumberFormat="1" applyFont="1" applyFill="1" applyBorder="1" applyAlignment="1">
      <alignment horizontal="right"/>
    </xf>
    <xf numFmtId="0" fontId="9" fillId="11" borderId="3" xfId="5" quotePrefix="1" applyFont="1" applyFill="1" applyBorder="1" applyAlignment="1">
      <alignment horizontal="left" vertical="center"/>
    </xf>
    <xf numFmtId="4" fontId="3" fillId="11" borderId="4" xfId="5" applyNumberFormat="1" applyFont="1" applyFill="1" applyBorder="1" applyAlignment="1">
      <alignment horizontal="right"/>
    </xf>
    <xf numFmtId="0" fontId="9" fillId="12" borderId="3" xfId="5" applyFont="1" applyFill="1" applyBorder="1" applyAlignment="1">
      <alignment horizontal="left" vertical="center"/>
    </xf>
    <xf numFmtId="0" fontId="9" fillId="12" borderId="3" xfId="5" applyNumberFormat="1" applyFont="1" applyFill="1" applyBorder="1" applyAlignment="1" applyProtection="1">
      <alignment vertical="center" wrapText="1"/>
    </xf>
    <xf numFmtId="0" fontId="26" fillId="11" borderId="3" xfId="5" applyNumberFormat="1" applyFont="1" applyFill="1" applyBorder="1" applyAlignment="1" applyProtection="1">
      <alignment vertical="center" wrapText="1"/>
    </xf>
    <xf numFmtId="0" fontId="7" fillId="2" borderId="3" xfId="5" applyNumberFormat="1" applyFont="1" applyFill="1" applyBorder="1" applyAlignment="1" applyProtection="1">
      <alignment horizontal="left" vertical="center" wrapText="1"/>
    </xf>
    <xf numFmtId="0" fontId="7" fillId="2" borderId="3" xfId="5" applyNumberFormat="1" applyFont="1" applyFill="1" applyBorder="1" applyAlignment="1" applyProtection="1">
      <alignment vertical="center" wrapText="1"/>
    </xf>
    <xf numFmtId="0" fontId="23" fillId="0" borderId="3" xfId="5" applyFont="1" applyBorder="1"/>
    <xf numFmtId="0" fontId="1" fillId="0" borderId="3" xfId="5" applyFont="1" applyBorder="1"/>
    <xf numFmtId="0" fontId="5" fillId="0" borderId="0" xfId="5" applyNumberFormat="1" applyFont="1" applyFill="1" applyBorder="1" applyAlignment="1" applyProtection="1">
      <alignment vertical="center" wrapText="1"/>
    </xf>
    <xf numFmtId="0" fontId="5" fillId="0" borderId="0" xfId="5" applyNumberFormat="1" applyFont="1" applyFill="1" applyBorder="1" applyAlignment="1" applyProtection="1">
      <alignment horizontal="center" vertical="center" wrapText="1"/>
    </xf>
    <xf numFmtId="0" fontId="11" fillId="0" borderId="0" xfId="5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0" fontId="23" fillId="3" borderId="3" xfId="5" applyFill="1" applyBorder="1"/>
    <xf numFmtId="0" fontId="21" fillId="3" borderId="3" xfId="5" applyNumberFormat="1" applyFont="1" applyFill="1" applyBorder="1" applyAlignment="1" applyProtection="1">
      <alignment horizontal="center" vertical="center" wrapText="1"/>
    </xf>
    <xf numFmtId="4" fontId="1" fillId="3" borderId="3" xfId="5" applyNumberFormat="1" applyFont="1" applyFill="1" applyBorder="1"/>
    <xf numFmtId="0" fontId="6" fillId="12" borderId="3" xfId="5" applyNumberFormat="1" applyFont="1" applyFill="1" applyBorder="1" applyAlignment="1" applyProtection="1">
      <alignment horizontal="center" vertical="center" wrapText="1"/>
    </xf>
    <xf numFmtId="4" fontId="6" fillId="12" borderId="4" xfId="5" applyNumberFormat="1" applyFont="1" applyFill="1" applyBorder="1" applyAlignment="1" applyProtection="1">
      <alignment horizontal="right" vertical="center" wrapText="1"/>
    </xf>
    <xf numFmtId="0" fontId="6" fillId="3" borderId="3" xfId="5" applyNumberFormat="1" applyFont="1" applyFill="1" applyBorder="1" applyAlignment="1" applyProtection="1">
      <alignment horizontal="left" vertical="center" wrapText="1"/>
    </xf>
    <xf numFmtId="0" fontId="6" fillId="3" borderId="4" xfId="5" applyNumberFormat="1" applyFont="1" applyFill="1" applyBorder="1" applyAlignment="1" applyProtection="1">
      <alignment horizontal="left" vertical="center" wrapText="1"/>
    </xf>
    <xf numFmtId="4" fontId="6" fillId="3" borderId="4" xfId="5" applyNumberFormat="1" applyFont="1" applyFill="1" applyBorder="1" applyAlignment="1" applyProtection="1">
      <alignment horizontal="right" vertical="center" wrapText="1"/>
    </xf>
    <xf numFmtId="0" fontId="9" fillId="3" borderId="3" xfId="5" quotePrefix="1" applyFont="1" applyFill="1" applyBorder="1" applyAlignment="1">
      <alignment horizontal="left" vertical="center"/>
    </xf>
    <xf numFmtId="4" fontId="6" fillId="3" borderId="4" xfId="5" applyNumberFormat="1" applyFont="1" applyFill="1" applyBorder="1" applyAlignment="1">
      <alignment horizontal="right"/>
    </xf>
    <xf numFmtId="0" fontId="9" fillId="3" borderId="3" xfId="5" applyNumberFormat="1" applyFont="1" applyFill="1" applyBorder="1" applyAlignment="1" applyProtection="1">
      <alignment horizontal="left" vertical="center" wrapText="1"/>
    </xf>
    <xf numFmtId="0" fontId="26" fillId="3" borderId="3" xfId="5" applyNumberFormat="1" applyFont="1" applyFill="1" applyBorder="1" applyAlignment="1" applyProtection="1">
      <alignment vertical="center" wrapText="1"/>
    </xf>
    <xf numFmtId="0" fontId="7" fillId="12" borderId="3" xfId="5" applyNumberFormat="1" applyFont="1" applyFill="1" applyBorder="1" applyAlignment="1" applyProtection="1">
      <alignment horizontal="left" vertical="center" wrapText="1"/>
    </xf>
    <xf numFmtId="4" fontId="6" fillId="12" borderId="3" xfId="5" applyNumberFormat="1" applyFont="1" applyFill="1" applyBorder="1" applyAlignment="1">
      <alignment horizontal="right"/>
    </xf>
    <xf numFmtId="0" fontId="9" fillId="3" borderId="10" xfId="5" quotePrefix="1" applyFont="1" applyFill="1" applyBorder="1" applyAlignment="1">
      <alignment horizontal="left" vertical="center"/>
    </xf>
    <xf numFmtId="4" fontId="1" fillId="3" borderId="3" xfId="6" applyNumberFormat="1" applyFont="1" applyFill="1" applyBorder="1"/>
    <xf numFmtId="4" fontId="1" fillId="0" borderId="3" xfId="6" applyNumberFormat="1" applyFont="1" applyBorder="1"/>
    <xf numFmtId="4" fontId="23" fillId="0" borderId="3" xfId="6" applyNumberFormat="1" applyFont="1" applyBorder="1"/>
    <xf numFmtId="4" fontId="1" fillId="12" borderId="4" xfId="6" applyNumberFormat="1" applyFont="1" applyFill="1" applyBorder="1"/>
    <xf numFmtId="0" fontId="7" fillId="2" borderId="4" xfId="5" quotePrefix="1" applyFont="1" applyFill="1" applyBorder="1" applyAlignment="1">
      <alignment horizontal="left" vertical="center"/>
    </xf>
    <xf numFmtId="0" fontId="7" fillId="12" borderId="3" xfId="5" quotePrefix="1" applyFont="1" applyFill="1" applyBorder="1" applyAlignment="1">
      <alignment horizontal="left" vertical="center"/>
    </xf>
    <xf numFmtId="0" fontId="23" fillId="11" borderId="3" xfId="5" applyFill="1" applyBorder="1"/>
    <xf numFmtId="0" fontId="22" fillId="11" borderId="3" xfId="5" applyFont="1" applyFill="1" applyBorder="1"/>
    <xf numFmtId="4" fontId="23" fillId="11" borderId="3" xfId="5" applyNumberFormat="1" applyFill="1" applyBorder="1"/>
    <xf numFmtId="0" fontId="27" fillId="3" borderId="4" xfId="5" applyNumberFormat="1" applyFont="1" applyFill="1" applyBorder="1" applyAlignment="1" applyProtection="1">
      <alignment horizontal="left" vertical="center" wrapText="1"/>
    </xf>
    <xf numFmtId="0" fontId="24" fillId="3" borderId="3" xfId="5" quotePrefix="1" applyFont="1" applyFill="1" applyBorder="1" applyAlignment="1">
      <alignment horizontal="left" vertical="center"/>
    </xf>
    <xf numFmtId="0" fontId="24" fillId="3" borderId="3" xfId="5" applyNumberFormat="1" applyFont="1" applyFill="1" applyBorder="1" applyAlignment="1" applyProtection="1">
      <alignment horizontal="left" vertical="center" wrapText="1"/>
    </xf>
    <xf numFmtId="0" fontId="6" fillId="12" borderId="4" xfId="5" applyNumberFormat="1" applyFont="1" applyFill="1" applyBorder="1" applyAlignment="1" applyProtection="1">
      <alignment horizontal="left" vertical="center" wrapText="1"/>
    </xf>
    <xf numFmtId="0" fontId="1" fillId="12" borderId="3" xfId="5" applyFont="1" applyFill="1" applyBorder="1" applyAlignment="1">
      <alignment horizontal="left"/>
    </xf>
    <xf numFmtId="0" fontId="1" fillId="12" borderId="4" xfId="5" applyFont="1" applyFill="1" applyBorder="1" applyAlignment="1">
      <alignment horizontal="left"/>
    </xf>
    <xf numFmtId="0" fontId="9" fillId="12" borderId="3" xfId="5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0" fontId="8" fillId="2" borderId="0" xfId="0" quotePrefix="1" applyFont="1" applyFill="1" applyBorder="1" applyAlignment="1">
      <alignment horizontal="left" vertical="center"/>
    </xf>
    <xf numFmtId="0" fontId="8" fillId="2" borderId="0" xfId="0" quotePrefix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vertical="center" wrapText="1"/>
    </xf>
    <xf numFmtId="16" fontId="8" fillId="2" borderId="0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9" fillId="2" borderId="0" xfId="0" applyNumberFormat="1" applyFont="1" applyFill="1" applyBorder="1" applyAlignment="1" applyProtection="1">
      <alignment horizontal="left" vertical="center" wrapText="1"/>
    </xf>
    <xf numFmtId="4" fontId="6" fillId="2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vertical="center" wrapText="1"/>
    </xf>
    <xf numFmtId="0" fontId="9" fillId="14" borderId="3" xfId="0" applyNumberFormat="1" applyFont="1" applyFill="1" applyBorder="1" applyAlignment="1" applyProtection="1">
      <alignment vertical="center" wrapText="1"/>
    </xf>
    <xf numFmtId="0" fontId="9" fillId="14" borderId="3" xfId="0" applyFont="1" applyFill="1" applyBorder="1" applyAlignment="1">
      <alignment horizontal="left" vertical="center"/>
    </xf>
    <xf numFmtId="0" fontId="9" fillId="14" borderId="3" xfId="0" applyNumberFormat="1" applyFont="1" applyFill="1" applyBorder="1" applyAlignment="1" applyProtection="1">
      <alignment horizontal="left" vertical="center"/>
    </xf>
    <xf numFmtId="0" fontId="8" fillId="14" borderId="3" xfId="0" applyNumberFormat="1" applyFont="1" applyFill="1" applyBorder="1" applyAlignment="1" applyProtection="1">
      <alignment horizontal="left" vertical="center"/>
    </xf>
    <xf numFmtId="4" fontId="6" fillId="14" borderId="4" xfId="0" applyNumberFormat="1" applyFont="1" applyFill="1" applyBorder="1" applyAlignment="1">
      <alignment horizontal="right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0" fontId="9" fillId="15" borderId="3" xfId="0" applyNumberFormat="1" applyFont="1" applyFill="1" applyBorder="1" applyAlignment="1" applyProtection="1">
      <alignment horizontal="left" vertical="center" wrapText="1"/>
    </xf>
    <xf numFmtId="4" fontId="6" fillId="15" borderId="4" xfId="0" applyNumberFormat="1" applyFont="1" applyFill="1" applyBorder="1" applyAlignment="1">
      <alignment horizontal="right"/>
    </xf>
    <xf numFmtId="0" fontId="21" fillId="15" borderId="3" xfId="0" quotePrefix="1" applyFont="1" applyFill="1" applyBorder="1" applyAlignment="1">
      <alignment horizontal="left" vertical="center"/>
    </xf>
    <xf numFmtId="0" fontId="21" fillId="15" borderId="3" xfId="0" quotePrefix="1" applyFont="1" applyFill="1" applyBorder="1" applyAlignment="1">
      <alignment horizontal="left" vertical="center" wrapText="1"/>
    </xf>
    <xf numFmtId="0" fontId="9" fillId="15" borderId="3" xfId="0" applyFont="1" applyFill="1" applyBorder="1" applyAlignment="1">
      <alignment horizontal="left" vertical="center"/>
    </xf>
    <xf numFmtId="0" fontId="9" fillId="15" borderId="3" xfId="0" applyNumberFormat="1" applyFont="1" applyFill="1" applyBorder="1" applyAlignment="1" applyProtection="1">
      <alignment horizontal="left" vertical="center"/>
    </xf>
    <xf numFmtId="0" fontId="21" fillId="15" borderId="3" xfId="0" applyNumberFormat="1" applyFont="1" applyFill="1" applyBorder="1" applyAlignment="1" applyProtection="1">
      <alignment horizontal="left" vertical="center"/>
    </xf>
    <xf numFmtId="0" fontId="21" fillId="15" borderId="3" xfId="0" applyNumberFormat="1" applyFont="1" applyFill="1" applyBorder="1" applyAlignment="1" applyProtection="1">
      <alignment vertical="center" wrapText="1"/>
    </xf>
    <xf numFmtId="4" fontId="3" fillId="15" borderId="4" xfId="0" applyNumberFormat="1" applyFont="1" applyFill="1" applyBorder="1" applyAlignment="1">
      <alignment horizontal="right"/>
    </xf>
    <xf numFmtId="4" fontId="3" fillId="15" borderId="3" xfId="0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 applyProtection="1">
      <alignment vertical="center" wrapText="1"/>
    </xf>
    <xf numFmtId="16" fontId="21" fillId="15" borderId="3" xfId="0" applyNumberFormat="1" applyFont="1" applyFill="1" applyBorder="1" applyAlignment="1" applyProtection="1">
      <alignment horizontal="left" vertical="center"/>
    </xf>
    <xf numFmtId="16" fontId="21" fillId="15" borderId="8" xfId="0" applyNumberFormat="1" applyFont="1" applyFill="1" applyBorder="1" applyAlignment="1" applyProtection="1">
      <alignment horizontal="left" vertical="center"/>
    </xf>
    <xf numFmtId="0" fontId="21" fillId="15" borderId="8" xfId="0" applyNumberFormat="1" applyFont="1" applyFill="1" applyBorder="1" applyAlignment="1" applyProtection="1">
      <alignment vertical="center" wrapText="1"/>
    </xf>
    <xf numFmtId="0" fontId="8" fillId="2" borderId="0" xfId="0" applyNumberFormat="1" applyFont="1" applyFill="1" applyBorder="1" applyAlignment="1" applyProtection="1">
      <alignment horizontal="center" vertical="center" wrapText="1"/>
    </xf>
    <xf numFmtId="4" fontId="20" fillId="2" borderId="0" xfId="0" applyNumberFormat="1" applyFont="1" applyFill="1" applyBorder="1"/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5" fillId="0" borderId="0" xfId="5" applyNumberFormat="1" applyFont="1" applyFill="1" applyBorder="1" applyAlignment="1" applyProtection="1">
      <alignment horizontal="center" vertical="center" wrapText="1"/>
    </xf>
    <xf numFmtId="0" fontId="10" fillId="0" borderId="0" xfId="5" applyNumberFormat="1" applyFont="1" applyFill="1" applyBorder="1" applyAlignment="1" applyProtection="1">
      <alignment vertical="center" wrapText="1"/>
    </xf>
    <xf numFmtId="0" fontId="11" fillId="0" borderId="0" xfId="5" applyFont="1" applyAlignment="1">
      <alignment wrapText="1"/>
    </xf>
    <xf numFmtId="0" fontId="11" fillId="0" borderId="0" xfId="5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6" borderId="6" xfId="1" applyNumberFormat="1" applyFont="1" applyFill="1" applyBorder="1" applyAlignment="1" applyProtection="1">
      <alignment horizontal="center" wrapText="1"/>
    </xf>
    <xf numFmtId="0" fontId="6" fillId="6" borderId="7" xfId="1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2" borderId="0" xfId="1" applyNumberFormat="1" applyFont="1" applyFill="1" applyBorder="1" applyAlignment="1" applyProtection="1">
      <alignment horizontal="center" vertical="center"/>
    </xf>
  </cellXfs>
  <cellStyles count="7">
    <cellStyle name="Normalno" xfId="0" builtinId="0"/>
    <cellStyle name="Normalno 2" xfId="1"/>
    <cellStyle name="Normalno 3 2" xfId="4"/>
    <cellStyle name="Normalno 5" xfId="5"/>
    <cellStyle name="Zarez 2" xfId="2"/>
    <cellStyle name="Zarez 2 2" xfId="3"/>
    <cellStyle name="Zarez 3" xfId="6"/>
  </cellStyles>
  <dxfs count="0"/>
  <tableStyles count="0" defaultTableStyle="TableStyleMedium2" defaultPivotStyle="PivotStyleLight16"/>
  <colors>
    <mruColors>
      <color rgb="FFCCFFFF"/>
      <color rgb="FFDDEBF7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N20" sqref="N20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291" t="s">
        <v>162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5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291" t="s">
        <v>155</v>
      </c>
      <c r="B3" s="291"/>
      <c r="C3" s="291"/>
      <c r="D3" s="291"/>
      <c r="E3" s="291"/>
      <c r="F3" s="291"/>
      <c r="G3" s="291"/>
      <c r="H3" s="291"/>
      <c r="I3" s="308"/>
      <c r="J3" s="308"/>
    </row>
    <row r="4" spans="1:10" ht="8.25" customHeight="1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291" t="s">
        <v>23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 x14ac:dyDescent="0.25">
      <c r="A6" s="1"/>
      <c r="B6" s="2"/>
      <c r="C6" s="2"/>
      <c r="D6" s="2"/>
      <c r="E6" s="7"/>
      <c r="F6" s="8"/>
      <c r="G6" s="8"/>
      <c r="H6" s="8"/>
      <c r="I6" s="8"/>
      <c r="J6" s="34" t="s">
        <v>161</v>
      </c>
    </row>
    <row r="7" spans="1:10" ht="25.5" x14ac:dyDescent="0.25">
      <c r="A7" s="25"/>
      <c r="B7" s="26"/>
      <c r="C7" s="26"/>
      <c r="D7" s="27"/>
      <c r="E7" s="28"/>
      <c r="F7" s="4" t="s">
        <v>156</v>
      </c>
      <c r="G7" s="4" t="s">
        <v>157</v>
      </c>
      <c r="H7" s="4" t="s">
        <v>158</v>
      </c>
      <c r="I7" s="4" t="s">
        <v>159</v>
      </c>
      <c r="J7" s="4" t="s">
        <v>160</v>
      </c>
    </row>
    <row r="8" spans="1:10" x14ac:dyDescent="0.25">
      <c r="A8" s="309" t="s">
        <v>0</v>
      </c>
      <c r="B8" s="303"/>
      <c r="C8" s="303"/>
      <c r="D8" s="303"/>
      <c r="E8" s="310"/>
      <c r="F8" s="133">
        <v>634357.01</v>
      </c>
      <c r="G8" s="133">
        <v>581302.4</v>
      </c>
      <c r="H8" s="133">
        <v>721672.72</v>
      </c>
      <c r="I8" s="133">
        <v>703302.72</v>
      </c>
      <c r="J8" s="133">
        <v>703302.72</v>
      </c>
    </row>
    <row r="9" spans="1:10" x14ac:dyDescent="0.25">
      <c r="A9" s="298" t="s">
        <v>163</v>
      </c>
      <c r="B9" s="301"/>
      <c r="C9" s="301"/>
      <c r="D9" s="301"/>
      <c r="E9" s="305"/>
      <c r="F9" s="132">
        <v>634357.01</v>
      </c>
      <c r="G9" s="132">
        <v>581302.4</v>
      </c>
      <c r="H9" s="221">
        <v>721672.72</v>
      </c>
      <c r="I9" s="132">
        <v>703302.72</v>
      </c>
      <c r="J9" s="134">
        <v>703302.72</v>
      </c>
    </row>
    <row r="10" spans="1:10" x14ac:dyDescent="0.25">
      <c r="A10" s="311" t="s">
        <v>164</v>
      </c>
      <c r="B10" s="305"/>
      <c r="C10" s="305"/>
      <c r="D10" s="305"/>
      <c r="E10" s="305"/>
      <c r="F10" s="132">
        <v>0</v>
      </c>
      <c r="G10" s="135">
        <v>0</v>
      </c>
      <c r="H10" s="132">
        <v>0</v>
      </c>
      <c r="I10" s="132">
        <v>0</v>
      </c>
      <c r="J10" s="132">
        <v>0</v>
      </c>
    </row>
    <row r="11" spans="1:10" x14ac:dyDescent="0.25">
      <c r="A11" s="35" t="s">
        <v>1</v>
      </c>
      <c r="B11" s="36"/>
      <c r="C11" s="36"/>
      <c r="D11" s="36"/>
      <c r="E11" s="36"/>
      <c r="F11" s="133">
        <v>633205.97</v>
      </c>
      <c r="G11" s="133">
        <v>581966.01</v>
      </c>
      <c r="H11" s="133">
        <v>721672.72</v>
      </c>
      <c r="I11" s="133">
        <v>703302.72</v>
      </c>
      <c r="J11" s="133">
        <v>703302.72</v>
      </c>
    </row>
    <row r="12" spans="1:10" x14ac:dyDescent="0.25">
      <c r="A12" s="306" t="s">
        <v>238</v>
      </c>
      <c r="B12" s="301"/>
      <c r="C12" s="301"/>
      <c r="D12" s="301"/>
      <c r="E12" s="301"/>
      <c r="F12" s="132">
        <v>623873.13</v>
      </c>
      <c r="G12" s="132">
        <v>580240.62</v>
      </c>
      <c r="H12" s="132">
        <v>721141.82</v>
      </c>
      <c r="I12" s="132">
        <v>702771.82</v>
      </c>
      <c r="J12" s="134">
        <v>702771.82</v>
      </c>
    </row>
    <row r="13" spans="1:10" x14ac:dyDescent="0.25">
      <c r="A13" s="304" t="s">
        <v>237</v>
      </c>
      <c r="B13" s="305"/>
      <c r="C13" s="305"/>
      <c r="D13" s="305"/>
      <c r="E13" s="305"/>
      <c r="F13" s="135">
        <v>9332.84</v>
      </c>
      <c r="G13" s="135">
        <v>1725.39</v>
      </c>
      <c r="H13" s="135">
        <v>530.9</v>
      </c>
      <c r="I13" s="135">
        <v>530.9</v>
      </c>
      <c r="J13" s="134">
        <v>530.9</v>
      </c>
    </row>
    <row r="14" spans="1:10" x14ac:dyDescent="0.25">
      <c r="A14" s="302" t="s">
        <v>2</v>
      </c>
      <c r="B14" s="303"/>
      <c r="C14" s="303"/>
      <c r="D14" s="303"/>
      <c r="E14" s="303"/>
      <c r="F14" s="133">
        <v>1151.04</v>
      </c>
      <c r="G14" s="133">
        <v>663.61</v>
      </c>
      <c r="H14" s="136">
        <v>0</v>
      </c>
      <c r="I14" s="136">
        <v>0</v>
      </c>
      <c r="J14" s="136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291" t="s">
        <v>24</v>
      </c>
      <c r="B16" s="307"/>
      <c r="C16" s="307"/>
      <c r="D16" s="307"/>
      <c r="E16" s="307"/>
      <c r="F16" s="307"/>
      <c r="G16" s="307"/>
      <c r="H16" s="307"/>
      <c r="I16" s="307"/>
      <c r="J16" s="307"/>
    </row>
    <row r="17" spans="1:10" ht="9" customHeight="1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5"/>
      <c r="B18" s="26"/>
      <c r="C18" s="26"/>
      <c r="D18" s="27"/>
      <c r="E18" s="28"/>
      <c r="F18" s="4" t="s">
        <v>167</v>
      </c>
      <c r="G18" s="4" t="s">
        <v>168</v>
      </c>
      <c r="H18" s="4" t="s">
        <v>158</v>
      </c>
      <c r="I18" s="4" t="s">
        <v>159</v>
      </c>
      <c r="J18" s="4" t="s">
        <v>169</v>
      </c>
    </row>
    <row r="19" spans="1:10" ht="15.75" customHeight="1" x14ac:dyDescent="0.25">
      <c r="A19" s="298" t="s">
        <v>165</v>
      </c>
      <c r="B19" s="299"/>
      <c r="C19" s="299"/>
      <c r="D19" s="299"/>
      <c r="E19" s="300"/>
      <c r="F19" s="30"/>
      <c r="G19" s="30"/>
      <c r="H19" s="30"/>
      <c r="I19" s="30"/>
      <c r="J19" s="30"/>
    </row>
    <row r="20" spans="1:10" x14ac:dyDescent="0.25">
      <c r="A20" s="298" t="s">
        <v>166</v>
      </c>
      <c r="B20" s="301"/>
      <c r="C20" s="301"/>
      <c r="D20" s="301"/>
      <c r="E20" s="301"/>
      <c r="F20" s="30"/>
      <c r="G20" s="30"/>
      <c r="H20" s="30"/>
      <c r="I20" s="30"/>
      <c r="J20" s="30"/>
    </row>
    <row r="21" spans="1:10" x14ac:dyDescent="0.25">
      <c r="A21" s="302" t="s">
        <v>3</v>
      </c>
      <c r="B21" s="303"/>
      <c r="C21" s="303"/>
      <c r="D21" s="303"/>
      <c r="E21" s="303"/>
      <c r="F21" s="29">
        <v>0</v>
      </c>
      <c r="G21" s="29">
        <v>0</v>
      </c>
      <c r="H21" s="29">
        <v>0</v>
      </c>
      <c r="I21" s="29">
        <v>0</v>
      </c>
      <c r="J21" s="29">
        <v>0</v>
      </c>
    </row>
    <row r="22" spans="1:10" x14ac:dyDescent="0.25">
      <c r="A22" s="306" t="s">
        <v>4</v>
      </c>
      <c r="B22" s="301"/>
      <c r="C22" s="301"/>
      <c r="D22" s="301"/>
      <c r="E22" s="301"/>
      <c r="F22" s="30">
        <v>0</v>
      </c>
      <c r="G22" s="30">
        <v>0</v>
      </c>
      <c r="H22" s="30">
        <v>0</v>
      </c>
      <c r="I22" s="30">
        <v>0</v>
      </c>
      <c r="J22" s="30">
        <v>0</v>
      </c>
    </row>
    <row r="23" spans="1:10" x14ac:dyDescent="0.25">
      <c r="A23" s="139"/>
      <c r="B23" s="140"/>
      <c r="C23" s="140"/>
      <c r="D23" s="140"/>
      <c r="E23" s="140"/>
      <c r="F23" s="141"/>
      <c r="G23" s="141"/>
      <c r="H23" s="141"/>
      <c r="I23" s="141"/>
      <c r="J23" s="141"/>
    </row>
    <row r="24" spans="1:10" ht="18" customHeight="1" x14ac:dyDescent="0.25">
      <c r="A24" s="291" t="s">
        <v>170</v>
      </c>
      <c r="B24" s="291"/>
      <c r="C24" s="291"/>
      <c r="D24" s="291"/>
      <c r="E24" s="291"/>
      <c r="F24" s="291"/>
      <c r="G24" s="291"/>
      <c r="H24" s="291"/>
      <c r="I24" s="291"/>
      <c r="J24" s="291"/>
    </row>
    <row r="25" spans="1:10" ht="18" x14ac:dyDescent="0.25">
      <c r="A25" s="20"/>
      <c r="B25" s="21"/>
      <c r="C25" s="21"/>
      <c r="D25" s="21"/>
      <c r="E25" s="21"/>
      <c r="F25" s="21"/>
      <c r="G25" s="21"/>
      <c r="H25" s="22"/>
      <c r="I25" s="22"/>
      <c r="J25" s="22"/>
    </row>
    <row r="26" spans="1:10" ht="25.5" x14ac:dyDescent="0.25">
      <c r="A26" s="25"/>
      <c r="B26" s="26"/>
      <c r="C26" s="26"/>
      <c r="D26" s="27"/>
      <c r="E26" s="28"/>
      <c r="F26" s="4" t="s">
        <v>167</v>
      </c>
      <c r="G26" s="4" t="s">
        <v>168</v>
      </c>
      <c r="H26" s="4" t="s">
        <v>158</v>
      </c>
      <c r="I26" s="4" t="s">
        <v>171</v>
      </c>
      <c r="J26" s="4" t="s">
        <v>160</v>
      </c>
    </row>
    <row r="27" spans="1:10" x14ac:dyDescent="0.25">
      <c r="A27" s="292" t="s">
        <v>172</v>
      </c>
      <c r="B27" s="293"/>
      <c r="C27" s="293"/>
      <c r="D27" s="293"/>
      <c r="E27" s="294"/>
      <c r="F27" s="137">
        <v>15671.83</v>
      </c>
      <c r="G27" s="137">
        <v>16822.87</v>
      </c>
      <c r="H27" s="31"/>
      <c r="I27" s="31"/>
      <c r="J27" s="32"/>
    </row>
    <row r="28" spans="1:10" x14ac:dyDescent="0.25">
      <c r="A28" s="292" t="s">
        <v>173</v>
      </c>
      <c r="B28" s="293"/>
      <c r="C28" s="293"/>
      <c r="D28" s="293"/>
      <c r="E28" s="294"/>
      <c r="F28" s="137"/>
      <c r="G28" s="137"/>
      <c r="H28" s="31"/>
      <c r="I28" s="31"/>
      <c r="J28" s="32"/>
    </row>
    <row r="29" spans="1:10" ht="41.25" customHeight="1" x14ac:dyDescent="0.25">
      <c r="A29" s="295" t="s">
        <v>174</v>
      </c>
      <c r="B29" s="296"/>
      <c r="C29" s="296"/>
      <c r="D29" s="296"/>
      <c r="E29" s="297"/>
      <c r="F29" s="168">
        <v>1151.04</v>
      </c>
      <c r="G29" s="33"/>
      <c r="H29" s="33"/>
      <c r="I29" s="33">
        <v>0</v>
      </c>
      <c r="J29" s="138">
        <v>0</v>
      </c>
    </row>
    <row r="31" spans="1:10" ht="15.75" x14ac:dyDescent="0.25">
      <c r="A31" s="291" t="s">
        <v>176</v>
      </c>
      <c r="B31" s="291"/>
      <c r="C31" s="291"/>
      <c r="D31" s="291"/>
      <c r="E31" s="291"/>
      <c r="F31" s="291"/>
      <c r="G31" s="291"/>
      <c r="H31" s="291"/>
      <c r="I31" s="291"/>
      <c r="J31" s="291"/>
    </row>
    <row r="33" spans="1:10" ht="25.5" x14ac:dyDescent="0.25">
      <c r="A33" s="144"/>
      <c r="B33" s="145"/>
      <c r="C33" s="145"/>
      <c r="D33" s="146"/>
      <c r="E33" s="147"/>
      <c r="F33" s="143" t="s">
        <v>167</v>
      </c>
      <c r="G33" s="143" t="s">
        <v>168</v>
      </c>
      <c r="H33" s="143" t="s">
        <v>158</v>
      </c>
      <c r="I33" s="143" t="s">
        <v>171</v>
      </c>
      <c r="J33" s="143" t="s">
        <v>160</v>
      </c>
    </row>
    <row r="34" spans="1:10" x14ac:dyDescent="0.25">
      <c r="A34" s="292" t="s">
        <v>172</v>
      </c>
      <c r="B34" s="293"/>
      <c r="C34" s="293"/>
      <c r="D34" s="293"/>
      <c r="E34" s="294"/>
      <c r="F34" s="166"/>
      <c r="G34" s="166"/>
      <c r="H34" s="148"/>
      <c r="I34" s="148"/>
      <c r="J34" s="149"/>
    </row>
    <row r="35" spans="1:10" ht="28.5" customHeight="1" x14ac:dyDescent="0.25">
      <c r="A35" s="292" t="s">
        <v>177</v>
      </c>
      <c r="B35" s="293"/>
      <c r="C35" s="293"/>
      <c r="D35" s="293"/>
      <c r="E35" s="294"/>
      <c r="F35" s="166"/>
      <c r="G35" s="166">
        <v>663.61</v>
      </c>
      <c r="H35" s="148"/>
      <c r="I35" s="148"/>
      <c r="J35" s="149"/>
    </row>
    <row r="36" spans="1:10" s="142" customFormat="1" ht="16.5" customHeight="1" x14ac:dyDescent="0.25">
      <c r="A36" s="292" t="s">
        <v>178</v>
      </c>
      <c r="B36" s="293"/>
      <c r="C36" s="293"/>
      <c r="D36" s="293"/>
      <c r="E36" s="294"/>
      <c r="F36" s="166"/>
      <c r="G36" s="166"/>
      <c r="H36" s="148"/>
      <c r="I36" s="148"/>
      <c r="J36" s="149"/>
    </row>
    <row r="37" spans="1:10" ht="17.25" customHeight="1" x14ac:dyDescent="0.25">
      <c r="A37" s="295" t="s">
        <v>173</v>
      </c>
      <c r="B37" s="296"/>
      <c r="C37" s="296"/>
      <c r="D37" s="296"/>
      <c r="E37" s="297"/>
      <c r="F37" s="150"/>
      <c r="G37" s="150"/>
      <c r="H37" s="150"/>
      <c r="I37" s="150">
        <v>0</v>
      </c>
      <c r="J37" s="167">
        <v>0</v>
      </c>
    </row>
    <row r="39" spans="1:10" ht="8.25" customHeight="1" x14ac:dyDescent="0.25"/>
    <row r="40" spans="1:10" x14ac:dyDescent="0.25">
      <c r="A40" s="289" t="s">
        <v>175</v>
      </c>
      <c r="B40" s="290"/>
      <c r="C40" s="290"/>
      <c r="D40" s="290"/>
      <c r="E40" s="290"/>
      <c r="F40" s="290"/>
      <c r="G40" s="290"/>
      <c r="H40" s="290"/>
      <c r="I40" s="290"/>
      <c r="J40" s="290"/>
    </row>
    <row r="41" spans="1:10" ht="8.25" customHeight="1" x14ac:dyDescent="0.25"/>
    <row r="42" spans="1:10" ht="29.25" customHeight="1" x14ac:dyDescent="0.25">
      <c r="A42" s="289"/>
      <c r="B42" s="290"/>
      <c r="C42" s="290"/>
      <c r="D42" s="290"/>
      <c r="E42" s="290"/>
      <c r="F42" s="290"/>
      <c r="G42" s="290"/>
      <c r="H42" s="290"/>
      <c r="I42" s="290"/>
      <c r="J42" s="290"/>
    </row>
  </sheetData>
  <mergeCells count="25">
    <mergeCell ref="A22:E22"/>
    <mergeCell ref="A28:E28"/>
    <mergeCell ref="A31:J31"/>
    <mergeCell ref="A34:E34"/>
    <mergeCell ref="A35:E35"/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42:J42"/>
    <mergeCell ref="A24:J24"/>
    <mergeCell ref="A40:J40"/>
    <mergeCell ref="A27:E27"/>
    <mergeCell ref="A29:E29"/>
    <mergeCell ref="A37:E37"/>
    <mergeCell ref="A36:E36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selection sqref="A1:G1"/>
    </sheetView>
  </sheetViews>
  <sheetFormatPr defaultRowHeight="15" x14ac:dyDescent="0.25"/>
  <cols>
    <col min="1" max="1" width="7.42578125" style="169" bestFit="1" customWidth="1"/>
    <col min="2" max="2" width="43.42578125" style="169" customWidth="1"/>
    <col min="3" max="7" width="15.7109375" style="169" customWidth="1"/>
    <col min="8" max="16384" width="9.140625" style="169"/>
  </cols>
  <sheetData>
    <row r="1" spans="1:10" ht="33.75" customHeight="1" x14ac:dyDescent="0.25">
      <c r="A1" s="291" t="s">
        <v>162</v>
      </c>
      <c r="B1" s="291"/>
      <c r="C1" s="291"/>
      <c r="D1" s="291"/>
      <c r="E1" s="291"/>
      <c r="F1" s="291"/>
      <c r="G1" s="291"/>
      <c r="H1" s="220"/>
      <c r="I1" s="220"/>
      <c r="J1" s="220"/>
    </row>
    <row r="2" spans="1:10" ht="16.5" customHeight="1" x14ac:dyDescent="0.25">
      <c r="A2" s="312" t="s">
        <v>20</v>
      </c>
      <c r="B2" s="312"/>
      <c r="C2" s="312"/>
      <c r="D2" s="312"/>
      <c r="E2" s="312"/>
      <c r="F2" s="313"/>
      <c r="G2" s="313"/>
    </row>
    <row r="3" spans="1:10" ht="18" customHeight="1" x14ac:dyDescent="0.25">
      <c r="A3" s="312" t="s">
        <v>230</v>
      </c>
      <c r="B3" s="314"/>
      <c r="C3" s="314"/>
      <c r="D3" s="314"/>
      <c r="E3" s="314"/>
      <c r="F3" s="314"/>
      <c r="G3" s="314"/>
    </row>
    <row r="4" spans="1:10" ht="18" customHeight="1" x14ac:dyDescent="0.25">
      <c r="A4" s="312" t="s">
        <v>231</v>
      </c>
      <c r="B4" s="312"/>
      <c r="C4" s="312"/>
      <c r="D4" s="312"/>
      <c r="E4" s="312"/>
      <c r="F4" s="312"/>
      <c r="G4" s="312"/>
      <c r="H4" s="217"/>
      <c r="I4" s="217"/>
      <c r="J4" s="217"/>
    </row>
    <row r="5" spans="1:10" ht="15.75" x14ac:dyDescent="0.25">
      <c r="A5" s="170"/>
      <c r="B5" s="171"/>
      <c r="C5" s="171"/>
      <c r="D5" s="171"/>
      <c r="E5" s="171"/>
      <c r="F5" s="171"/>
      <c r="G5" s="171"/>
    </row>
    <row r="6" spans="1:10" ht="25.5" x14ac:dyDescent="0.25">
      <c r="A6" s="172" t="s">
        <v>188</v>
      </c>
      <c r="B6" s="173" t="s">
        <v>6</v>
      </c>
      <c r="C6" s="173" t="s">
        <v>167</v>
      </c>
      <c r="D6" s="172" t="s">
        <v>168</v>
      </c>
      <c r="E6" s="172" t="s">
        <v>232</v>
      </c>
      <c r="F6" s="172" t="s">
        <v>233</v>
      </c>
      <c r="G6" s="172" t="s">
        <v>234</v>
      </c>
    </row>
    <row r="7" spans="1:10" x14ac:dyDescent="0.25">
      <c r="A7" s="174">
        <v>1</v>
      </c>
      <c r="B7" s="175">
        <v>2</v>
      </c>
      <c r="C7" s="175">
        <v>3</v>
      </c>
      <c r="D7" s="175">
        <v>4</v>
      </c>
      <c r="E7" s="175">
        <v>5</v>
      </c>
      <c r="F7" s="175">
        <v>6</v>
      </c>
      <c r="G7" s="175">
        <v>7</v>
      </c>
    </row>
    <row r="8" spans="1:10" x14ac:dyDescent="0.25">
      <c r="A8" s="176"/>
      <c r="B8" s="177" t="s">
        <v>189</v>
      </c>
      <c r="C8" s="178">
        <f>C9+C28</f>
        <v>650028.54999999993</v>
      </c>
      <c r="D8" s="178">
        <f t="shared" ref="D8:F8" si="0">D9+D28</f>
        <v>598125.27</v>
      </c>
      <c r="E8" s="178">
        <f t="shared" si="0"/>
        <v>721672.72</v>
      </c>
      <c r="F8" s="178">
        <f t="shared" si="0"/>
        <v>703302.72</v>
      </c>
      <c r="G8" s="178">
        <f t="shared" ref="G8" si="1">G9+G28</f>
        <v>703302.72</v>
      </c>
    </row>
    <row r="9" spans="1:10" ht="14.25" customHeight="1" x14ac:dyDescent="0.25">
      <c r="A9" s="179">
        <v>6</v>
      </c>
      <c r="B9" s="179" t="s">
        <v>10</v>
      </c>
      <c r="C9" s="180">
        <f>C10+C13+C16+C19+C22+C25</f>
        <v>634356.72</v>
      </c>
      <c r="D9" s="180">
        <f t="shared" ref="D9:F9" si="2">D10+D13+D16+D19+D22+D25</f>
        <v>581302.4</v>
      </c>
      <c r="E9" s="180">
        <f t="shared" si="2"/>
        <v>721672.72</v>
      </c>
      <c r="F9" s="180">
        <f t="shared" si="2"/>
        <v>703302.72</v>
      </c>
      <c r="G9" s="180">
        <f t="shared" ref="G9" si="3">G10+G13+G16+G19+G22+G25</f>
        <v>703302.72</v>
      </c>
    </row>
    <row r="10" spans="1:10" ht="24" customHeight="1" x14ac:dyDescent="0.25">
      <c r="A10" s="181">
        <v>63</v>
      </c>
      <c r="B10" s="182" t="s">
        <v>28</v>
      </c>
      <c r="C10" s="183">
        <f>C11</f>
        <v>543662.97</v>
      </c>
      <c r="D10" s="183">
        <f t="shared" ref="D10:G11" si="4">D11</f>
        <v>522197.89</v>
      </c>
      <c r="E10" s="183">
        <f t="shared" si="4"/>
        <v>654380.73</v>
      </c>
      <c r="F10" s="183">
        <f t="shared" si="4"/>
        <v>654380.73</v>
      </c>
      <c r="G10" s="183">
        <f t="shared" si="4"/>
        <v>654380.73</v>
      </c>
    </row>
    <row r="11" spans="1:10" ht="14.25" customHeight="1" x14ac:dyDescent="0.25">
      <c r="A11" s="184">
        <v>636</v>
      </c>
      <c r="B11" s="185" t="s">
        <v>190</v>
      </c>
      <c r="C11" s="186">
        <f>C12</f>
        <v>543662.97</v>
      </c>
      <c r="D11" s="186">
        <f t="shared" si="4"/>
        <v>522197.89</v>
      </c>
      <c r="E11" s="186">
        <f t="shared" si="4"/>
        <v>654380.73</v>
      </c>
      <c r="F11" s="186">
        <f t="shared" si="4"/>
        <v>654380.73</v>
      </c>
      <c r="G11" s="186">
        <f t="shared" si="4"/>
        <v>654380.73</v>
      </c>
    </row>
    <row r="12" spans="1:10" ht="14.25" customHeight="1" x14ac:dyDescent="0.25">
      <c r="A12" s="187">
        <v>6361</v>
      </c>
      <c r="B12" s="188" t="s">
        <v>191</v>
      </c>
      <c r="C12" s="189">
        <v>543662.97</v>
      </c>
      <c r="D12" s="189">
        <v>522197.89</v>
      </c>
      <c r="E12" s="189">
        <v>654380.73</v>
      </c>
      <c r="F12" s="189">
        <v>654380.73</v>
      </c>
      <c r="G12" s="189">
        <v>654380.73</v>
      </c>
    </row>
    <row r="13" spans="1:10" ht="16.5" customHeight="1" x14ac:dyDescent="0.25">
      <c r="A13" s="190">
        <v>64</v>
      </c>
      <c r="B13" s="191" t="s">
        <v>192</v>
      </c>
      <c r="C13" s="183">
        <f>C14</f>
        <v>0.11</v>
      </c>
      <c r="D13" s="183">
        <f t="shared" ref="D13:G14" si="5">D14</f>
        <v>0</v>
      </c>
      <c r="E13" s="183">
        <f t="shared" si="5"/>
        <v>0</v>
      </c>
      <c r="F13" s="183">
        <f t="shared" si="5"/>
        <v>0</v>
      </c>
      <c r="G13" s="183">
        <f t="shared" si="5"/>
        <v>0</v>
      </c>
    </row>
    <row r="14" spans="1:10" ht="14.25" customHeight="1" x14ac:dyDescent="0.25">
      <c r="A14" s="184">
        <v>641</v>
      </c>
      <c r="B14" s="185" t="s">
        <v>193</v>
      </c>
      <c r="C14" s="186">
        <f>C15</f>
        <v>0.11</v>
      </c>
      <c r="D14" s="186">
        <f t="shared" si="5"/>
        <v>0</v>
      </c>
      <c r="E14" s="186">
        <f t="shared" si="5"/>
        <v>0</v>
      </c>
      <c r="F14" s="186">
        <f t="shared" si="5"/>
        <v>0</v>
      </c>
      <c r="G14" s="186">
        <f t="shared" si="5"/>
        <v>0</v>
      </c>
    </row>
    <row r="15" spans="1:10" ht="14.25" customHeight="1" x14ac:dyDescent="0.25">
      <c r="A15" s="187">
        <v>6413</v>
      </c>
      <c r="B15" s="188" t="s">
        <v>194</v>
      </c>
      <c r="C15" s="189">
        <v>0.11</v>
      </c>
      <c r="D15" s="189">
        <v>0</v>
      </c>
      <c r="E15" s="189">
        <v>0</v>
      </c>
      <c r="F15" s="189">
        <v>0</v>
      </c>
      <c r="G15" s="189">
        <v>0</v>
      </c>
    </row>
    <row r="16" spans="1:10" ht="25.5" x14ac:dyDescent="0.25">
      <c r="A16" s="190">
        <v>65</v>
      </c>
      <c r="B16" s="192" t="s">
        <v>143</v>
      </c>
      <c r="C16" s="183">
        <f>C17</f>
        <v>16074.41</v>
      </c>
      <c r="D16" s="183">
        <f t="shared" ref="D16:G17" si="6">D17</f>
        <v>10949.63</v>
      </c>
      <c r="E16" s="183">
        <f t="shared" si="6"/>
        <v>4573.2700000000004</v>
      </c>
      <c r="F16" s="183">
        <f t="shared" si="6"/>
        <v>4573.2700000000004</v>
      </c>
      <c r="G16" s="183">
        <f t="shared" si="6"/>
        <v>4573.2700000000004</v>
      </c>
    </row>
    <row r="17" spans="1:7" ht="12.75" customHeight="1" x14ac:dyDescent="0.25">
      <c r="A17" s="184">
        <v>652</v>
      </c>
      <c r="B17" s="185" t="s">
        <v>195</v>
      </c>
      <c r="C17" s="186">
        <f>C18</f>
        <v>16074.41</v>
      </c>
      <c r="D17" s="186">
        <f t="shared" si="6"/>
        <v>10949.63</v>
      </c>
      <c r="E17" s="186">
        <f t="shared" si="6"/>
        <v>4573.2700000000004</v>
      </c>
      <c r="F17" s="186">
        <f t="shared" si="6"/>
        <v>4573.2700000000004</v>
      </c>
      <c r="G17" s="186">
        <f t="shared" si="6"/>
        <v>4573.2700000000004</v>
      </c>
    </row>
    <row r="18" spans="1:7" ht="12.75" customHeight="1" x14ac:dyDescent="0.25">
      <c r="A18" s="187">
        <v>6526</v>
      </c>
      <c r="B18" s="188" t="s">
        <v>196</v>
      </c>
      <c r="C18" s="189">
        <v>16074.41</v>
      </c>
      <c r="D18" s="189">
        <v>10949.63</v>
      </c>
      <c r="E18" s="189">
        <v>4573.2700000000004</v>
      </c>
      <c r="F18" s="189">
        <v>4573.2700000000004</v>
      </c>
      <c r="G18" s="189">
        <v>4573.2700000000004</v>
      </c>
    </row>
    <row r="19" spans="1:7" ht="25.5" customHeight="1" x14ac:dyDescent="0.25">
      <c r="A19" s="190">
        <v>66</v>
      </c>
      <c r="B19" s="192" t="s">
        <v>197</v>
      </c>
      <c r="C19" s="183">
        <f>C20</f>
        <v>132.72999999999999</v>
      </c>
      <c r="D19" s="183">
        <f t="shared" ref="D19:G20" si="7">D20</f>
        <v>0</v>
      </c>
      <c r="E19" s="183">
        <f t="shared" si="7"/>
        <v>0</v>
      </c>
      <c r="F19" s="183">
        <f t="shared" si="7"/>
        <v>0</v>
      </c>
      <c r="G19" s="183">
        <f t="shared" si="7"/>
        <v>0</v>
      </c>
    </row>
    <row r="20" spans="1:7" ht="12.75" customHeight="1" x14ac:dyDescent="0.25">
      <c r="A20" s="184">
        <v>663</v>
      </c>
      <c r="B20" s="185" t="s">
        <v>198</v>
      </c>
      <c r="C20" s="186">
        <f>C21</f>
        <v>132.72999999999999</v>
      </c>
      <c r="D20" s="186">
        <f t="shared" si="7"/>
        <v>0</v>
      </c>
      <c r="E20" s="186">
        <f t="shared" si="7"/>
        <v>0</v>
      </c>
      <c r="F20" s="186">
        <f t="shared" si="7"/>
        <v>0</v>
      </c>
      <c r="G20" s="186">
        <f t="shared" si="7"/>
        <v>0</v>
      </c>
    </row>
    <row r="21" spans="1:7" ht="12.75" customHeight="1" x14ac:dyDescent="0.25">
      <c r="A21" s="187">
        <v>6631</v>
      </c>
      <c r="B21" s="188" t="s">
        <v>199</v>
      </c>
      <c r="C21" s="189">
        <v>132.72999999999999</v>
      </c>
      <c r="D21" s="189">
        <v>0</v>
      </c>
      <c r="E21" s="189">
        <v>0</v>
      </c>
      <c r="F21" s="189">
        <v>0</v>
      </c>
      <c r="G21" s="189">
        <v>0</v>
      </c>
    </row>
    <row r="22" spans="1:7" ht="29.25" customHeight="1" x14ac:dyDescent="0.25">
      <c r="A22" s="190">
        <v>67</v>
      </c>
      <c r="B22" s="182" t="s">
        <v>29</v>
      </c>
      <c r="C22" s="183">
        <f>C23</f>
        <v>67075.289999999994</v>
      </c>
      <c r="D22" s="183">
        <f t="shared" ref="D22:G23" si="8">D23</f>
        <v>48154.879999999997</v>
      </c>
      <c r="E22" s="183">
        <f t="shared" si="8"/>
        <v>62718.720000000001</v>
      </c>
      <c r="F22" s="183">
        <f t="shared" si="8"/>
        <v>44348.72</v>
      </c>
      <c r="G22" s="183">
        <f t="shared" si="8"/>
        <v>44348.72</v>
      </c>
    </row>
    <row r="23" spans="1:7" ht="14.25" customHeight="1" x14ac:dyDescent="0.25">
      <c r="A23" s="184">
        <v>671</v>
      </c>
      <c r="B23" s="193" t="s">
        <v>200</v>
      </c>
      <c r="C23" s="186">
        <f>C24</f>
        <v>67075.289999999994</v>
      </c>
      <c r="D23" s="186">
        <f t="shared" si="8"/>
        <v>48154.879999999997</v>
      </c>
      <c r="E23" s="186">
        <f t="shared" si="8"/>
        <v>62718.720000000001</v>
      </c>
      <c r="F23" s="186">
        <f t="shared" si="8"/>
        <v>44348.72</v>
      </c>
      <c r="G23" s="186">
        <f t="shared" si="8"/>
        <v>44348.72</v>
      </c>
    </row>
    <row r="24" spans="1:7" ht="14.25" customHeight="1" x14ac:dyDescent="0.25">
      <c r="A24" s="194">
        <v>6711</v>
      </c>
      <c r="B24" s="195" t="s">
        <v>201</v>
      </c>
      <c r="C24" s="189">
        <v>67075.289999999994</v>
      </c>
      <c r="D24" s="196">
        <v>48154.879999999997</v>
      </c>
      <c r="E24" s="196">
        <v>62718.720000000001</v>
      </c>
      <c r="F24" s="196">
        <v>44348.72</v>
      </c>
      <c r="G24" s="196">
        <v>44348.72</v>
      </c>
    </row>
    <row r="25" spans="1:7" ht="14.25" customHeight="1" x14ac:dyDescent="0.25">
      <c r="A25" s="181">
        <v>68</v>
      </c>
      <c r="B25" s="197" t="s">
        <v>202</v>
      </c>
      <c r="C25" s="183">
        <f>C26</f>
        <v>7411.21</v>
      </c>
      <c r="D25" s="183">
        <f t="shared" ref="D25:G26" si="9">D26</f>
        <v>0</v>
      </c>
      <c r="E25" s="183">
        <f t="shared" si="9"/>
        <v>0</v>
      </c>
      <c r="F25" s="183">
        <f t="shared" si="9"/>
        <v>0</v>
      </c>
      <c r="G25" s="183">
        <f t="shared" si="9"/>
        <v>0</v>
      </c>
    </row>
    <row r="26" spans="1:7" ht="14.25" customHeight="1" x14ac:dyDescent="0.25">
      <c r="A26" s="198">
        <v>683</v>
      </c>
      <c r="B26" s="199" t="s">
        <v>202</v>
      </c>
      <c r="C26" s="200">
        <f>C27</f>
        <v>7411.21</v>
      </c>
      <c r="D26" s="200">
        <f t="shared" si="9"/>
        <v>0</v>
      </c>
      <c r="E26" s="200">
        <f t="shared" si="9"/>
        <v>0</v>
      </c>
      <c r="F26" s="200">
        <f t="shared" si="9"/>
        <v>0</v>
      </c>
      <c r="G26" s="200">
        <f t="shared" si="9"/>
        <v>0</v>
      </c>
    </row>
    <row r="27" spans="1:7" ht="14.25" customHeight="1" x14ac:dyDescent="0.25">
      <c r="A27" s="201">
        <v>6831</v>
      </c>
      <c r="B27" s="195" t="s">
        <v>202</v>
      </c>
      <c r="C27" s="196">
        <v>7411.21</v>
      </c>
      <c r="D27" s="196">
        <v>0</v>
      </c>
      <c r="E27" s="196">
        <v>0</v>
      </c>
      <c r="F27" s="196">
        <v>0</v>
      </c>
      <c r="G27" s="196">
        <v>0</v>
      </c>
    </row>
    <row r="28" spans="1:7" ht="13.5" customHeight="1" x14ac:dyDescent="0.25">
      <c r="A28" s="202">
        <v>9221</v>
      </c>
      <c r="B28" s="203" t="s">
        <v>203</v>
      </c>
      <c r="C28" s="204">
        <v>15671.83</v>
      </c>
      <c r="D28" s="204">
        <v>16822.87</v>
      </c>
      <c r="E28" s="204">
        <v>0</v>
      </c>
      <c r="F28" s="204">
        <v>0</v>
      </c>
      <c r="G28" s="204">
        <v>0</v>
      </c>
    </row>
    <row r="29" spans="1:7" x14ac:dyDescent="0.25">
      <c r="B29" s="205"/>
      <c r="C29" s="206"/>
      <c r="D29" s="206"/>
      <c r="E29" s="206"/>
      <c r="F29" s="206"/>
      <c r="G29" s="206"/>
    </row>
    <row r="30" spans="1:7" x14ac:dyDescent="0.25">
      <c r="B30" s="205"/>
      <c r="C30" s="206"/>
      <c r="D30" s="206"/>
      <c r="E30" s="206"/>
      <c r="F30" s="206"/>
      <c r="G30" s="206"/>
    </row>
    <row r="31" spans="1:7" ht="15.75" x14ac:dyDescent="0.25">
      <c r="A31" s="312" t="s">
        <v>235</v>
      </c>
      <c r="B31" s="315"/>
      <c r="C31" s="315"/>
      <c r="D31" s="315"/>
      <c r="E31" s="315"/>
      <c r="F31" s="315"/>
      <c r="G31" s="315"/>
    </row>
    <row r="32" spans="1:7" ht="10.5" customHeight="1" x14ac:dyDescent="0.25">
      <c r="A32" s="170"/>
      <c r="B32" s="171"/>
      <c r="C32" s="171"/>
      <c r="D32" s="171"/>
      <c r="E32" s="171"/>
      <c r="F32" s="171"/>
      <c r="G32" s="171"/>
    </row>
    <row r="33" spans="1:7" ht="25.5" x14ac:dyDescent="0.25">
      <c r="A33" s="172" t="s">
        <v>188</v>
      </c>
      <c r="B33" s="173" t="s">
        <v>13</v>
      </c>
      <c r="C33" s="173" t="s">
        <v>167</v>
      </c>
      <c r="D33" s="172" t="s">
        <v>168</v>
      </c>
      <c r="E33" s="172" t="s">
        <v>232</v>
      </c>
      <c r="F33" s="172" t="s">
        <v>233</v>
      </c>
      <c r="G33" s="172" t="s">
        <v>234</v>
      </c>
    </row>
    <row r="34" spans="1:7" x14ac:dyDescent="0.25">
      <c r="A34" s="174">
        <v>1</v>
      </c>
      <c r="B34" s="175">
        <v>2</v>
      </c>
      <c r="C34" s="175">
        <v>3</v>
      </c>
      <c r="D34" s="175">
        <v>4</v>
      </c>
      <c r="E34" s="175">
        <v>5</v>
      </c>
      <c r="F34" s="175">
        <v>6</v>
      </c>
      <c r="G34" s="175">
        <v>7</v>
      </c>
    </row>
    <row r="35" spans="1:7" x14ac:dyDescent="0.25">
      <c r="A35" s="176"/>
      <c r="B35" s="177" t="s">
        <v>204</v>
      </c>
      <c r="C35" s="178">
        <f>C36+C80</f>
        <v>633205.97</v>
      </c>
      <c r="D35" s="178">
        <f t="shared" ref="D35:F35" si="10">D36+D80</f>
        <v>581966.01</v>
      </c>
      <c r="E35" s="178">
        <f t="shared" si="10"/>
        <v>721672.72000000009</v>
      </c>
      <c r="F35" s="178">
        <f t="shared" si="10"/>
        <v>703302.72000000009</v>
      </c>
      <c r="G35" s="178">
        <f t="shared" ref="G35" si="11">G36+G80</f>
        <v>703301.72000000009</v>
      </c>
    </row>
    <row r="36" spans="1:7" ht="15.75" customHeight="1" x14ac:dyDescent="0.25">
      <c r="A36" s="179">
        <v>3</v>
      </c>
      <c r="B36" s="179" t="s">
        <v>14</v>
      </c>
      <c r="C36" s="180">
        <f>C37+C45+C75</f>
        <v>623873.13</v>
      </c>
      <c r="D36" s="180">
        <f>D37+D45+D75</f>
        <v>580240.62</v>
      </c>
      <c r="E36" s="180">
        <f>E37+E45+E75</f>
        <v>720478.21000000008</v>
      </c>
      <c r="F36" s="180">
        <f>F37+F45+F75</f>
        <v>702108.21000000008</v>
      </c>
      <c r="G36" s="180">
        <f>G37+G45+G75</f>
        <v>702108.21000000008</v>
      </c>
    </row>
    <row r="37" spans="1:7" ht="15.75" customHeight="1" x14ac:dyDescent="0.25">
      <c r="A37" s="202">
        <v>31</v>
      </c>
      <c r="B37" s="202" t="s">
        <v>15</v>
      </c>
      <c r="C37" s="207">
        <f>C38+C40+C42</f>
        <v>505172.59</v>
      </c>
      <c r="D37" s="207">
        <f t="shared" ref="D37:F37" si="12">D38+D40+D42</f>
        <v>479315.81</v>
      </c>
      <c r="E37" s="207">
        <f t="shared" si="12"/>
        <v>596255.56000000006</v>
      </c>
      <c r="F37" s="207">
        <f t="shared" si="12"/>
        <v>579255.56000000006</v>
      </c>
      <c r="G37" s="207">
        <f t="shared" ref="G37" si="13">G38+G40+G42</f>
        <v>579255.56000000006</v>
      </c>
    </row>
    <row r="38" spans="1:7" x14ac:dyDescent="0.25">
      <c r="A38" s="184">
        <v>311</v>
      </c>
      <c r="B38" s="184" t="s">
        <v>205</v>
      </c>
      <c r="C38" s="186">
        <f>C39</f>
        <v>421369.52</v>
      </c>
      <c r="D38" s="186">
        <f t="shared" ref="D38:G38" si="14">D39</f>
        <v>400424.71</v>
      </c>
      <c r="E38" s="186">
        <f t="shared" si="14"/>
        <v>496339.56</v>
      </c>
      <c r="F38" s="186">
        <f t="shared" si="14"/>
        <v>484339.56</v>
      </c>
      <c r="G38" s="186">
        <f t="shared" si="14"/>
        <v>484339.56</v>
      </c>
    </row>
    <row r="39" spans="1:7" x14ac:dyDescent="0.25">
      <c r="A39" s="187">
        <v>3111</v>
      </c>
      <c r="B39" s="187" t="s">
        <v>66</v>
      </c>
      <c r="C39" s="189">
        <v>421369.52</v>
      </c>
      <c r="D39" s="196">
        <v>400424.71</v>
      </c>
      <c r="E39" s="196">
        <v>496339.56</v>
      </c>
      <c r="F39" s="196">
        <v>484339.56</v>
      </c>
      <c r="G39" s="196">
        <v>484339.56</v>
      </c>
    </row>
    <row r="40" spans="1:7" x14ac:dyDescent="0.25">
      <c r="A40" s="184">
        <v>312</v>
      </c>
      <c r="B40" s="184" t="s">
        <v>67</v>
      </c>
      <c r="C40" s="186">
        <f>C41</f>
        <v>14254.8</v>
      </c>
      <c r="D40" s="186">
        <f t="shared" ref="D40:G40" si="15">D41</f>
        <v>12608.67</v>
      </c>
      <c r="E40" s="186">
        <f t="shared" si="15"/>
        <v>18000</v>
      </c>
      <c r="F40" s="186">
        <f t="shared" si="15"/>
        <v>15000</v>
      </c>
      <c r="G40" s="186">
        <f t="shared" si="15"/>
        <v>15000</v>
      </c>
    </row>
    <row r="41" spans="1:7" x14ac:dyDescent="0.25">
      <c r="A41" s="187">
        <v>3121</v>
      </c>
      <c r="B41" s="187" t="s">
        <v>67</v>
      </c>
      <c r="C41" s="189">
        <v>14254.8</v>
      </c>
      <c r="D41" s="189">
        <v>12608.67</v>
      </c>
      <c r="E41" s="189">
        <v>18000</v>
      </c>
      <c r="F41" s="189">
        <v>15000</v>
      </c>
      <c r="G41" s="189">
        <v>15000</v>
      </c>
    </row>
    <row r="42" spans="1:7" x14ac:dyDescent="0.25">
      <c r="A42" s="184">
        <v>313</v>
      </c>
      <c r="B42" s="184" t="s">
        <v>206</v>
      </c>
      <c r="C42" s="186">
        <f>C43+C44</f>
        <v>69548.27</v>
      </c>
      <c r="D42" s="186">
        <f t="shared" ref="D42:F42" si="16">D43+D44</f>
        <v>66282.429999999993</v>
      </c>
      <c r="E42" s="186">
        <f t="shared" si="16"/>
        <v>81916</v>
      </c>
      <c r="F42" s="186">
        <f t="shared" si="16"/>
        <v>79916</v>
      </c>
      <c r="G42" s="186">
        <f t="shared" ref="G42" si="17">G43+G44</f>
        <v>79916</v>
      </c>
    </row>
    <row r="43" spans="1:7" x14ac:dyDescent="0.25">
      <c r="A43" s="187">
        <v>3132</v>
      </c>
      <c r="B43" s="187" t="s">
        <v>207</v>
      </c>
      <c r="C43" s="189">
        <v>69494.14</v>
      </c>
      <c r="D43" s="189">
        <v>66282.429999999993</v>
      </c>
      <c r="E43" s="189">
        <v>81916</v>
      </c>
      <c r="F43" s="189">
        <v>79916</v>
      </c>
      <c r="G43" s="189">
        <v>79916</v>
      </c>
    </row>
    <row r="44" spans="1:7" x14ac:dyDescent="0.25">
      <c r="A44" s="187">
        <v>3133</v>
      </c>
      <c r="B44" s="187" t="s">
        <v>208</v>
      </c>
      <c r="C44" s="189">
        <v>54.13</v>
      </c>
      <c r="D44" s="189">
        <v>0</v>
      </c>
      <c r="E44" s="189">
        <v>0</v>
      </c>
      <c r="F44" s="189">
        <v>0</v>
      </c>
      <c r="G44" s="189">
        <v>0</v>
      </c>
    </row>
    <row r="45" spans="1:7" x14ac:dyDescent="0.25">
      <c r="A45" s="208">
        <v>32</v>
      </c>
      <c r="B45" s="208" t="s">
        <v>22</v>
      </c>
      <c r="C45" s="209">
        <f>C46+C51+C58+C68</f>
        <v>116794.67000000001</v>
      </c>
      <c r="D45" s="209">
        <f t="shared" ref="D45:F45" si="18">D46+D51+D58+D68</f>
        <v>100108.56000000001</v>
      </c>
      <c r="E45" s="209">
        <f t="shared" si="18"/>
        <v>123352.74000000002</v>
      </c>
      <c r="F45" s="209">
        <f t="shared" si="18"/>
        <v>121982.74000000002</v>
      </c>
      <c r="G45" s="209">
        <f t="shared" ref="G45" si="19">G46+G51+G58+G68</f>
        <v>121982.74000000002</v>
      </c>
    </row>
    <row r="46" spans="1:7" x14ac:dyDescent="0.25">
      <c r="A46" s="184">
        <v>321</v>
      </c>
      <c r="B46" s="184" t="s">
        <v>209</v>
      </c>
      <c r="C46" s="186">
        <f>C47+C48+C49+C50</f>
        <v>24646.010000000002</v>
      </c>
      <c r="D46" s="186">
        <f t="shared" ref="D46:F46" si="20">D47+D48+D49+D50</f>
        <v>24646.620000000003</v>
      </c>
      <c r="E46" s="186">
        <f t="shared" si="20"/>
        <v>26235</v>
      </c>
      <c r="F46" s="186">
        <f t="shared" si="20"/>
        <v>24865</v>
      </c>
      <c r="G46" s="186">
        <f t="shared" ref="G46" si="21">G47+G48+G49+G50</f>
        <v>24865</v>
      </c>
    </row>
    <row r="47" spans="1:7" x14ac:dyDescent="0.25">
      <c r="A47" s="187">
        <v>3211</v>
      </c>
      <c r="B47" s="187" t="s">
        <v>36</v>
      </c>
      <c r="C47" s="189">
        <v>2384.15</v>
      </c>
      <c r="D47" s="196">
        <v>2415.5500000000002</v>
      </c>
      <c r="E47" s="196">
        <v>2850</v>
      </c>
      <c r="F47" s="196">
        <v>2600</v>
      </c>
      <c r="G47" s="196">
        <v>2600</v>
      </c>
    </row>
    <row r="48" spans="1:7" x14ac:dyDescent="0.25">
      <c r="A48" s="187">
        <v>3212</v>
      </c>
      <c r="B48" s="187" t="s">
        <v>210</v>
      </c>
      <c r="C48" s="189">
        <v>21976.5</v>
      </c>
      <c r="D48" s="196">
        <v>22031.99</v>
      </c>
      <c r="E48" s="196">
        <v>23120</v>
      </c>
      <c r="F48" s="196">
        <v>22000</v>
      </c>
      <c r="G48" s="196">
        <v>22000</v>
      </c>
    </row>
    <row r="49" spans="1:7" x14ac:dyDescent="0.25">
      <c r="A49" s="187">
        <v>3213</v>
      </c>
      <c r="B49" s="187" t="s">
        <v>37</v>
      </c>
      <c r="C49" s="189">
        <v>285.36</v>
      </c>
      <c r="D49" s="196">
        <v>185.81</v>
      </c>
      <c r="E49" s="196">
        <v>250</v>
      </c>
      <c r="F49" s="196">
        <v>250</v>
      </c>
      <c r="G49" s="196">
        <v>250</v>
      </c>
    </row>
    <row r="50" spans="1:7" x14ac:dyDescent="0.25">
      <c r="A50" s="187">
        <v>3214</v>
      </c>
      <c r="B50" s="187" t="s">
        <v>211</v>
      </c>
      <c r="C50" s="189">
        <v>0</v>
      </c>
      <c r="D50" s="196">
        <v>13.27</v>
      </c>
      <c r="E50" s="196">
        <v>15</v>
      </c>
      <c r="F50" s="196">
        <v>15</v>
      </c>
      <c r="G50" s="196">
        <v>15</v>
      </c>
    </row>
    <row r="51" spans="1:7" x14ac:dyDescent="0.25">
      <c r="A51" s="184">
        <v>322</v>
      </c>
      <c r="B51" s="184" t="s">
        <v>212</v>
      </c>
      <c r="C51" s="186">
        <f>C52+C53+C54+C55+C56+C57</f>
        <v>65491.270000000004</v>
      </c>
      <c r="D51" s="186">
        <f t="shared" ref="D51:F51" si="22">D52+D53+D54+D55+D56+D57</f>
        <v>56522.38</v>
      </c>
      <c r="E51" s="186">
        <f t="shared" si="22"/>
        <v>72943.820000000007</v>
      </c>
      <c r="F51" s="186">
        <f t="shared" si="22"/>
        <v>72943.820000000007</v>
      </c>
      <c r="G51" s="186">
        <f t="shared" ref="G51" si="23">G52+G53+G54+G55+G56+G57</f>
        <v>72943.820000000007</v>
      </c>
    </row>
    <row r="52" spans="1:7" x14ac:dyDescent="0.25">
      <c r="A52" s="187">
        <v>3221</v>
      </c>
      <c r="B52" s="187" t="s">
        <v>213</v>
      </c>
      <c r="C52" s="189">
        <v>18052.810000000001</v>
      </c>
      <c r="D52" s="189">
        <v>16640.78</v>
      </c>
      <c r="E52" s="189">
        <v>18124.68</v>
      </c>
      <c r="F52" s="189">
        <v>18124.68</v>
      </c>
      <c r="G52" s="189">
        <v>18124.68</v>
      </c>
    </row>
    <row r="53" spans="1:7" x14ac:dyDescent="0.25">
      <c r="A53" s="187">
        <v>3222</v>
      </c>
      <c r="B53" s="187" t="s">
        <v>214</v>
      </c>
      <c r="C53" s="189">
        <v>18476.02</v>
      </c>
      <c r="D53" s="189">
        <v>16590.349999999999</v>
      </c>
      <c r="E53" s="189">
        <v>30000</v>
      </c>
      <c r="F53" s="189">
        <v>30000</v>
      </c>
      <c r="G53" s="189">
        <v>30000</v>
      </c>
    </row>
    <row r="54" spans="1:7" x14ac:dyDescent="0.25">
      <c r="A54" s="187">
        <v>3223</v>
      </c>
      <c r="B54" s="187" t="s">
        <v>215</v>
      </c>
      <c r="C54" s="189">
        <v>22185.3</v>
      </c>
      <c r="D54" s="189">
        <v>20572.03</v>
      </c>
      <c r="E54" s="189">
        <v>21636.14</v>
      </c>
      <c r="F54" s="189">
        <v>21636.14</v>
      </c>
      <c r="G54" s="189">
        <v>21636.14</v>
      </c>
    </row>
    <row r="55" spans="1:7" x14ac:dyDescent="0.25">
      <c r="A55" s="187">
        <v>3224</v>
      </c>
      <c r="B55" s="187" t="s">
        <v>216</v>
      </c>
      <c r="C55" s="189">
        <v>1267.45</v>
      </c>
      <c r="D55" s="189">
        <v>2188.33</v>
      </c>
      <c r="E55" s="189">
        <v>2248</v>
      </c>
      <c r="F55" s="189">
        <v>2248</v>
      </c>
      <c r="G55" s="189">
        <v>2248</v>
      </c>
    </row>
    <row r="56" spans="1:7" x14ac:dyDescent="0.25">
      <c r="A56" s="187">
        <v>3225</v>
      </c>
      <c r="B56" s="187" t="s">
        <v>217</v>
      </c>
      <c r="C56" s="189">
        <v>4577.68</v>
      </c>
      <c r="D56" s="189">
        <v>331.81</v>
      </c>
      <c r="E56" s="189">
        <v>600</v>
      </c>
      <c r="F56" s="189">
        <v>600</v>
      </c>
      <c r="G56" s="189">
        <v>600</v>
      </c>
    </row>
    <row r="57" spans="1:7" x14ac:dyDescent="0.25">
      <c r="A57" s="187">
        <v>3227</v>
      </c>
      <c r="B57" s="187" t="s">
        <v>218</v>
      </c>
      <c r="C57" s="189">
        <v>932.01</v>
      </c>
      <c r="D57" s="189">
        <v>199.08</v>
      </c>
      <c r="E57" s="189">
        <v>335</v>
      </c>
      <c r="F57" s="189">
        <v>335</v>
      </c>
      <c r="G57" s="189">
        <v>335</v>
      </c>
    </row>
    <row r="58" spans="1:7" x14ac:dyDescent="0.25">
      <c r="A58" s="184">
        <v>323</v>
      </c>
      <c r="B58" s="184" t="s">
        <v>219</v>
      </c>
      <c r="C58" s="186">
        <f>C59+C60+C61+C62+C63+C64+C65+C66+C67</f>
        <v>22057.54</v>
      </c>
      <c r="D58" s="186">
        <f t="shared" ref="D58:F58" si="24">D59+D60+D61+D62+D63+D64+D65+D66+D67</f>
        <v>15475.490000000002</v>
      </c>
      <c r="E58" s="186">
        <f t="shared" si="24"/>
        <v>20605.79</v>
      </c>
      <c r="F58" s="186">
        <f t="shared" si="24"/>
        <v>20605.79</v>
      </c>
      <c r="G58" s="186">
        <f t="shared" ref="G58" si="25">G59+G60+G61+G62+G63+G64+G65+G66+G67</f>
        <v>20605.79</v>
      </c>
    </row>
    <row r="59" spans="1:7" x14ac:dyDescent="0.25">
      <c r="A59" s="187">
        <v>3231</v>
      </c>
      <c r="B59" s="187" t="s">
        <v>43</v>
      </c>
      <c r="C59" s="189">
        <v>1204.25</v>
      </c>
      <c r="D59" s="189">
        <v>1260.8599999999999</v>
      </c>
      <c r="E59" s="189">
        <v>1300</v>
      </c>
      <c r="F59" s="189">
        <v>1300</v>
      </c>
      <c r="G59" s="189">
        <v>1300</v>
      </c>
    </row>
    <row r="60" spans="1:7" x14ac:dyDescent="0.25">
      <c r="A60" s="187">
        <v>3232</v>
      </c>
      <c r="B60" s="187" t="s">
        <v>220</v>
      </c>
      <c r="C60" s="189">
        <v>6537.18</v>
      </c>
      <c r="D60" s="189">
        <v>4844.3900000000003</v>
      </c>
      <c r="E60" s="189">
        <v>5327.23</v>
      </c>
      <c r="F60" s="189">
        <v>5327.23</v>
      </c>
      <c r="G60" s="189">
        <v>5327.23</v>
      </c>
    </row>
    <row r="61" spans="1:7" x14ac:dyDescent="0.25">
      <c r="A61" s="187">
        <v>3233</v>
      </c>
      <c r="B61" s="187" t="s">
        <v>221</v>
      </c>
      <c r="C61" s="189">
        <v>21.24</v>
      </c>
      <c r="D61" s="189">
        <v>0</v>
      </c>
      <c r="E61" s="189">
        <v>130</v>
      </c>
      <c r="F61" s="189">
        <v>130</v>
      </c>
      <c r="G61" s="189">
        <v>130</v>
      </c>
    </row>
    <row r="62" spans="1:7" x14ac:dyDescent="0.25">
      <c r="A62" s="187">
        <v>3234</v>
      </c>
      <c r="B62" s="187" t="s">
        <v>44</v>
      </c>
      <c r="C62" s="189">
        <v>1892.98</v>
      </c>
      <c r="D62" s="189">
        <v>1924.47</v>
      </c>
      <c r="E62" s="189">
        <v>2500</v>
      </c>
      <c r="F62" s="189">
        <v>2500</v>
      </c>
      <c r="G62" s="189">
        <v>2500</v>
      </c>
    </row>
    <row r="63" spans="1:7" x14ac:dyDescent="0.25">
      <c r="A63" s="187">
        <v>3235</v>
      </c>
      <c r="B63" s="187" t="s">
        <v>45</v>
      </c>
      <c r="C63" s="189">
        <v>165.9</v>
      </c>
      <c r="D63" s="189">
        <v>291.99</v>
      </c>
      <c r="E63" s="189">
        <v>280</v>
      </c>
      <c r="F63" s="189">
        <v>280</v>
      </c>
      <c r="G63" s="189">
        <v>280</v>
      </c>
    </row>
    <row r="64" spans="1:7" x14ac:dyDescent="0.25">
      <c r="A64" s="187">
        <v>3236</v>
      </c>
      <c r="B64" s="187" t="s">
        <v>222</v>
      </c>
      <c r="C64" s="189">
        <v>2189.48</v>
      </c>
      <c r="D64" s="189">
        <v>1194.51</v>
      </c>
      <c r="E64" s="189">
        <v>3000</v>
      </c>
      <c r="F64" s="189">
        <v>3000</v>
      </c>
      <c r="G64" s="189">
        <v>3000</v>
      </c>
    </row>
    <row r="65" spans="1:7" x14ac:dyDescent="0.25">
      <c r="A65" s="187">
        <v>3237</v>
      </c>
      <c r="B65" s="187" t="s">
        <v>47</v>
      </c>
      <c r="C65" s="189">
        <v>537.53</v>
      </c>
      <c r="D65" s="189">
        <v>517.62</v>
      </c>
      <c r="E65" s="189">
        <v>930.88</v>
      </c>
      <c r="F65" s="189">
        <v>930.88</v>
      </c>
      <c r="G65" s="189">
        <v>930.88</v>
      </c>
    </row>
    <row r="66" spans="1:7" x14ac:dyDescent="0.25">
      <c r="A66" s="187">
        <v>3238</v>
      </c>
      <c r="B66" s="187" t="s">
        <v>48</v>
      </c>
      <c r="C66" s="189">
        <v>1194.5</v>
      </c>
      <c r="D66" s="189">
        <v>1194.51</v>
      </c>
      <c r="E66" s="189">
        <v>1195</v>
      </c>
      <c r="F66" s="189">
        <v>1195</v>
      </c>
      <c r="G66" s="189">
        <v>1195</v>
      </c>
    </row>
    <row r="67" spans="1:7" x14ac:dyDescent="0.25">
      <c r="A67" s="187">
        <v>3239</v>
      </c>
      <c r="B67" s="187" t="s">
        <v>223</v>
      </c>
      <c r="C67" s="189">
        <v>8314.48</v>
      </c>
      <c r="D67" s="189">
        <v>4247.1400000000003</v>
      </c>
      <c r="E67" s="189">
        <v>5942.68</v>
      </c>
      <c r="F67" s="189">
        <v>5942.68</v>
      </c>
      <c r="G67" s="189">
        <v>5942.68</v>
      </c>
    </row>
    <row r="68" spans="1:7" x14ac:dyDescent="0.25">
      <c r="A68" s="184">
        <v>329</v>
      </c>
      <c r="B68" s="184" t="s">
        <v>50</v>
      </c>
      <c r="C68" s="186">
        <f>C69+C70+C71+C72+C73+C74</f>
        <v>4599.8500000000004</v>
      </c>
      <c r="D68" s="186">
        <f t="shared" ref="D68:F68" si="26">D69+D70+D71+D72+D73+D74</f>
        <v>3464.0700000000006</v>
      </c>
      <c r="E68" s="186">
        <f t="shared" si="26"/>
        <v>3568.13</v>
      </c>
      <c r="F68" s="186">
        <f t="shared" si="26"/>
        <v>3568.13</v>
      </c>
      <c r="G68" s="186">
        <f t="shared" ref="G68" si="27">G69+G70+G71+G72+G73+G74</f>
        <v>3568.13</v>
      </c>
    </row>
    <row r="69" spans="1:7" x14ac:dyDescent="0.25">
      <c r="A69" s="187">
        <v>3292</v>
      </c>
      <c r="B69" s="187" t="s">
        <v>79</v>
      </c>
      <c r="C69" s="189">
        <v>732.63</v>
      </c>
      <c r="D69" s="189">
        <v>716.7</v>
      </c>
      <c r="E69" s="189">
        <v>860</v>
      </c>
      <c r="F69" s="189">
        <v>860</v>
      </c>
      <c r="G69" s="189">
        <v>860</v>
      </c>
    </row>
    <row r="70" spans="1:7" x14ac:dyDescent="0.25">
      <c r="A70" s="187">
        <v>3293</v>
      </c>
      <c r="B70" s="187" t="s">
        <v>51</v>
      </c>
      <c r="C70" s="189">
        <v>508.38</v>
      </c>
      <c r="D70" s="189">
        <v>265.45</v>
      </c>
      <c r="E70" s="189">
        <v>265.45</v>
      </c>
      <c r="F70" s="189">
        <v>265.45</v>
      </c>
      <c r="G70" s="189">
        <v>265.45</v>
      </c>
    </row>
    <row r="71" spans="1:7" x14ac:dyDescent="0.25">
      <c r="A71" s="187">
        <v>3294</v>
      </c>
      <c r="B71" s="187" t="s">
        <v>52</v>
      </c>
      <c r="C71" s="189">
        <v>296.97000000000003</v>
      </c>
      <c r="D71" s="189">
        <v>225.63</v>
      </c>
      <c r="E71" s="189">
        <v>300</v>
      </c>
      <c r="F71" s="189">
        <v>300</v>
      </c>
      <c r="G71" s="189">
        <v>300</v>
      </c>
    </row>
    <row r="72" spans="1:7" x14ac:dyDescent="0.25">
      <c r="A72" s="187">
        <v>3295</v>
      </c>
      <c r="B72" s="187" t="s">
        <v>53</v>
      </c>
      <c r="C72" s="189">
        <v>106.18</v>
      </c>
      <c r="D72" s="189">
        <v>132.72</v>
      </c>
      <c r="E72" s="189">
        <v>50</v>
      </c>
      <c r="F72" s="189">
        <v>50</v>
      </c>
      <c r="G72" s="189">
        <v>50</v>
      </c>
    </row>
    <row r="73" spans="1:7" x14ac:dyDescent="0.25">
      <c r="A73" s="187">
        <v>3296</v>
      </c>
      <c r="B73" s="187" t="s">
        <v>80</v>
      </c>
      <c r="C73" s="189">
        <v>1596.82</v>
      </c>
      <c r="D73" s="189">
        <v>0</v>
      </c>
      <c r="E73" s="189">
        <v>0</v>
      </c>
      <c r="F73" s="189">
        <v>0</v>
      </c>
      <c r="G73" s="189">
        <v>0</v>
      </c>
    </row>
    <row r="74" spans="1:7" x14ac:dyDescent="0.25">
      <c r="A74" s="187">
        <v>3299</v>
      </c>
      <c r="B74" s="187" t="s">
        <v>50</v>
      </c>
      <c r="C74" s="189">
        <v>1358.87</v>
      </c>
      <c r="D74" s="189">
        <v>2123.5700000000002</v>
      </c>
      <c r="E74" s="189">
        <v>2092.6799999999998</v>
      </c>
      <c r="F74" s="189">
        <v>2092.6799999999998</v>
      </c>
      <c r="G74" s="189">
        <v>2092.6799999999998</v>
      </c>
    </row>
    <row r="75" spans="1:7" x14ac:dyDescent="0.25">
      <c r="A75" s="208">
        <v>34</v>
      </c>
      <c r="B75" s="208" t="s">
        <v>146</v>
      </c>
      <c r="C75" s="207">
        <f>C76</f>
        <v>1905.87</v>
      </c>
      <c r="D75" s="207">
        <f t="shared" ref="D75:G75" si="28">D76</f>
        <v>816.25</v>
      </c>
      <c r="E75" s="207">
        <f t="shared" si="28"/>
        <v>869.91</v>
      </c>
      <c r="F75" s="207">
        <f t="shared" si="28"/>
        <v>869.91</v>
      </c>
      <c r="G75" s="207">
        <f t="shared" si="28"/>
        <v>869.91</v>
      </c>
    </row>
    <row r="76" spans="1:7" x14ac:dyDescent="0.25">
      <c r="A76" s="184">
        <v>343</v>
      </c>
      <c r="B76" s="184" t="s">
        <v>224</v>
      </c>
      <c r="C76" s="186">
        <f>C77+C78+C79</f>
        <v>1905.87</v>
      </c>
      <c r="D76" s="186">
        <f t="shared" ref="D76:F76" si="29">D77+D78+D79</f>
        <v>816.25</v>
      </c>
      <c r="E76" s="186">
        <f t="shared" si="29"/>
        <v>869.91</v>
      </c>
      <c r="F76" s="186">
        <f t="shared" si="29"/>
        <v>869.91</v>
      </c>
      <c r="G76" s="186">
        <f t="shared" ref="G76" si="30">G77+G78+G79</f>
        <v>869.91</v>
      </c>
    </row>
    <row r="77" spans="1:7" x14ac:dyDescent="0.25">
      <c r="A77" s="187">
        <v>3431</v>
      </c>
      <c r="B77" s="187" t="s">
        <v>225</v>
      </c>
      <c r="C77" s="189">
        <v>690.16</v>
      </c>
      <c r="D77" s="196">
        <v>796.34</v>
      </c>
      <c r="E77" s="196">
        <v>850</v>
      </c>
      <c r="F77" s="196">
        <v>850</v>
      </c>
      <c r="G77" s="196">
        <v>850</v>
      </c>
    </row>
    <row r="78" spans="1:7" x14ac:dyDescent="0.25">
      <c r="A78" s="187">
        <v>3433</v>
      </c>
      <c r="B78" s="187" t="s">
        <v>56</v>
      </c>
      <c r="C78" s="189">
        <v>1215.71</v>
      </c>
      <c r="D78" s="196">
        <v>6.64</v>
      </c>
      <c r="E78" s="196">
        <v>6.64</v>
      </c>
      <c r="F78" s="196">
        <v>6.64</v>
      </c>
      <c r="G78" s="196">
        <v>6.64</v>
      </c>
    </row>
    <row r="79" spans="1:7" x14ac:dyDescent="0.25">
      <c r="A79" s="187">
        <v>3434</v>
      </c>
      <c r="B79" s="187" t="s">
        <v>226</v>
      </c>
      <c r="C79" s="189">
        <v>0</v>
      </c>
      <c r="D79" s="189">
        <v>13.27</v>
      </c>
      <c r="E79" s="189">
        <v>13.27</v>
      </c>
      <c r="F79" s="189">
        <v>13.27</v>
      </c>
      <c r="G79" s="189">
        <v>13.27</v>
      </c>
    </row>
    <row r="80" spans="1:7" ht="15.75" customHeight="1" x14ac:dyDescent="0.25">
      <c r="A80" s="210">
        <v>4</v>
      </c>
      <c r="B80" s="211" t="s">
        <v>16</v>
      </c>
      <c r="C80" s="180">
        <f>C81</f>
        <v>9332.84</v>
      </c>
      <c r="D80" s="180">
        <f t="shared" ref="D80:G80" si="31">D81</f>
        <v>1725.39</v>
      </c>
      <c r="E80" s="180">
        <f t="shared" si="31"/>
        <v>1194.51</v>
      </c>
      <c r="F80" s="180">
        <f t="shared" si="31"/>
        <v>1194.51</v>
      </c>
      <c r="G80" s="180">
        <f t="shared" si="31"/>
        <v>1193.51</v>
      </c>
    </row>
    <row r="81" spans="1:7" ht="15.75" customHeight="1" x14ac:dyDescent="0.25">
      <c r="A81" s="202">
        <v>42</v>
      </c>
      <c r="B81" s="212" t="s">
        <v>227</v>
      </c>
      <c r="C81" s="207">
        <f>C82+C85</f>
        <v>9332.84</v>
      </c>
      <c r="D81" s="207">
        <f>D82+D85</f>
        <v>1725.39</v>
      </c>
      <c r="E81" s="207">
        <f>E82+E85</f>
        <v>1194.51</v>
      </c>
      <c r="F81" s="207">
        <f>F82+F85</f>
        <v>1194.51</v>
      </c>
      <c r="G81" s="207">
        <f>G82+G85</f>
        <v>1193.51</v>
      </c>
    </row>
    <row r="82" spans="1:7" x14ac:dyDescent="0.25">
      <c r="A82" s="198">
        <v>422</v>
      </c>
      <c r="B82" s="184" t="s">
        <v>228</v>
      </c>
      <c r="C82" s="186">
        <f>C83+C84</f>
        <v>8933.35</v>
      </c>
      <c r="D82" s="186">
        <f t="shared" ref="D82:G82" si="32">D83+D84</f>
        <v>1592.67</v>
      </c>
      <c r="E82" s="186">
        <f t="shared" si="32"/>
        <v>929.06</v>
      </c>
      <c r="F82" s="186">
        <f t="shared" si="32"/>
        <v>929.06</v>
      </c>
      <c r="G82" s="186">
        <f t="shared" si="32"/>
        <v>929.06</v>
      </c>
    </row>
    <row r="83" spans="1:7" x14ac:dyDescent="0.25">
      <c r="A83" s="213">
        <v>4221</v>
      </c>
      <c r="B83" s="214" t="s">
        <v>76</v>
      </c>
      <c r="C83" s="189">
        <v>6759.22</v>
      </c>
      <c r="D83" s="196">
        <v>1592.67</v>
      </c>
      <c r="E83" s="196">
        <v>929.06</v>
      </c>
      <c r="F83" s="196">
        <v>929.06</v>
      </c>
      <c r="G83" s="196">
        <v>929.06</v>
      </c>
    </row>
    <row r="84" spans="1:7" x14ac:dyDescent="0.25">
      <c r="A84" s="213">
        <v>4227</v>
      </c>
      <c r="B84" s="215" t="s">
        <v>229</v>
      </c>
      <c r="C84" s="189">
        <v>2174.13</v>
      </c>
      <c r="D84" s="196">
        <v>0</v>
      </c>
      <c r="E84" s="196">
        <v>0</v>
      </c>
      <c r="F84" s="196">
        <v>0</v>
      </c>
      <c r="G84" s="196">
        <v>0</v>
      </c>
    </row>
    <row r="85" spans="1:7" x14ac:dyDescent="0.25">
      <c r="A85" s="198">
        <v>424</v>
      </c>
      <c r="B85" s="216" t="s">
        <v>96</v>
      </c>
      <c r="C85" s="186">
        <f>C86</f>
        <v>399.49</v>
      </c>
      <c r="D85" s="186">
        <f t="shared" ref="D85:G85" si="33">D86</f>
        <v>132.72</v>
      </c>
      <c r="E85" s="186">
        <f t="shared" si="33"/>
        <v>265.45</v>
      </c>
      <c r="F85" s="186">
        <f t="shared" si="33"/>
        <v>265.45</v>
      </c>
      <c r="G85" s="186">
        <f t="shared" si="33"/>
        <v>264.45</v>
      </c>
    </row>
    <row r="86" spans="1:7" x14ac:dyDescent="0.25">
      <c r="A86" s="213">
        <v>4241</v>
      </c>
      <c r="B86" s="215" t="s">
        <v>96</v>
      </c>
      <c r="C86" s="189">
        <v>399.49</v>
      </c>
      <c r="D86" s="196">
        <v>132.72</v>
      </c>
      <c r="E86" s="196">
        <v>265.45</v>
      </c>
      <c r="F86" s="196">
        <v>265.45</v>
      </c>
      <c r="G86" s="196">
        <v>264.45</v>
      </c>
    </row>
  </sheetData>
  <mergeCells count="5">
    <mergeCell ref="A2:G2"/>
    <mergeCell ref="A3:G3"/>
    <mergeCell ref="A31:G31"/>
    <mergeCell ref="A4:G4"/>
    <mergeCell ref="A1:G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opLeftCell="A4" workbookViewId="0">
      <selection activeCell="B11" sqref="B11"/>
    </sheetView>
  </sheetViews>
  <sheetFormatPr defaultRowHeight="15" x14ac:dyDescent="0.25"/>
  <cols>
    <col min="1" max="1" width="7.42578125" style="169" bestFit="1" customWidth="1"/>
    <col min="2" max="2" width="43.42578125" style="169" customWidth="1"/>
    <col min="3" max="7" width="15.7109375" style="169" customWidth="1"/>
    <col min="8" max="16384" width="9.140625" style="169"/>
  </cols>
  <sheetData>
    <row r="1" spans="1:7" ht="37.5" customHeight="1" x14ac:dyDescent="0.25">
      <c r="A1" s="291" t="s">
        <v>162</v>
      </c>
      <c r="B1" s="291"/>
      <c r="C1" s="291"/>
      <c r="D1" s="291"/>
      <c r="E1" s="291"/>
      <c r="F1" s="291"/>
      <c r="G1" s="291"/>
    </row>
    <row r="2" spans="1:7" ht="21.75" customHeight="1" x14ac:dyDescent="0.25">
      <c r="A2" s="291" t="s">
        <v>20</v>
      </c>
      <c r="B2" s="291"/>
      <c r="C2" s="291"/>
      <c r="D2" s="291"/>
      <c r="E2" s="291"/>
      <c r="F2" s="291"/>
      <c r="G2" s="291"/>
    </row>
    <row r="3" spans="1:7" ht="21.75" customHeight="1" x14ac:dyDescent="0.25">
      <c r="A3" s="291" t="s">
        <v>260</v>
      </c>
      <c r="B3" s="291"/>
      <c r="C3" s="291"/>
      <c r="D3" s="291"/>
      <c r="E3" s="291"/>
      <c r="F3" s="291"/>
      <c r="G3" s="291"/>
    </row>
    <row r="4" spans="1:7" ht="18" customHeight="1" x14ac:dyDescent="0.25">
      <c r="A4" s="312" t="s">
        <v>239</v>
      </c>
      <c r="B4" s="314"/>
      <c r="C4" s="314"/>
      <c r="D4" s="314"/>
      <c r="E4" s="314"/>
      <c r="F4" s="314"/>
      <c r="G4" s="314"/>
    </row>
    <row r="5" spans="1:7" ht="15.75" x14ac:dyDescent="0.25">
      <c r="A5" s="218"/>
      <c r="B5" s="219"/>
      <c r="C5" s="219"/>
      <c r="D5" s="219"/>
      <c r="E5" s="219"/>
      <c r="F5" s="219"/>
      <c r="G5" s="219"/>
    </row>
    <row r="6" spans="1:7" ht="25.5" x14ac:dyDescent="0.25">
      <c r="A6" s="172" t="s">
        <v>188</v>
      </c>
      <c r="B6" s="173" t="s">
        <v>6</v>
      </c>
      <c r="C6" s="173" t="s">
        <v>167</v>
      </c>
      <c r="D6" s="172" t="s">
        <v>168</v>
      </c>
      <c r="E6" s="172" t="s">
        <v>232</v>
      </c>
      <c r="F6" s="172" t="s">
        <v>233</v>
      </c>
      <c r="G6" s="172" t="s">
        <v>234</v>
      </c>
    </row>
    <row r="7" spans="1:7" x14ac:dyDescent="0.25">
      <c r="A7" s="174">
        <v>1</v>
      </c>
      <c r="B7" s="175">
        <v>2</v>
      </c>
      <c r="C7" s="175">
        <v>3</v>
      </c>
      <c r="D7" s="175">
        <v>4</v>
      </c>
      <c r="E7" s="175">
        <v>5</v>
      </c>
      <c r="F7" s="175">
        <v>6</v>
      </c>
      <c r="G7" s="175">
        <v>7</v>
      </c>
    </row>
    <row r="8" spans="1:7" x14ac:dyDescent="0.25">
      <c r="A8" s="174"/>
      <c r="B8" s="246" t="s">
        <v>242</v>
      </c>
      <c r="C8" s="175"/>
      <c r="D8" s="175"/>
      <c r="E8" s="175"/>
      <c r="F8" s="175"/>
      <c r="G8" s="175"/>
    </row>
    <row r="9" spans="1:7" ht="14.25" customHeight="1" x14ac:dyDescent="0.25">
      <c r="A9" s="184">
        <v>636</v>
      </c>
      <c r="B9" s="185" t="s">
        <v>243</v>
      </c>
      <c r="C9" s="186">
        <f>C10</f>
        <v>543662.97</v>
      </c>
      <c r="D9" s="186">
        <f t="shared" ref="D9:G9" si="0">D10</f>
        <v>522197.89</v>
      </c>
      <c r="E9" s="186">
        <f t="shared" si="0"/>
        <v>654380.73</v>
      </c>
      <c r="F9" s="186">
        <f t="shared" si="0"/>
        <v>654380.73</v>
      </c>
      <c r="G9" s="186">
        <f t="shared" si="0"/>
        <v>654380.73</v>
      </c>
    </row>
    <row r="10" spans="1:7" ht="14.25" customHeight="1" x14ac:dyDescent="0.25">
      <c r="A10" s="187">
        <v>6361</v>
      </c>
      <c r="B10" s="188" t="s">
        <v>191</v>
      </c>
      <c r="C10" s="189">
        <v>543662.97</v>
      </c>
      <c r="D10" s="189">
        <v>522197.89</v>
      </c>
      <c r="E10" s="189">
        <v>654380.73</v>
      </c>
      <c r="F10" s="189">
        <v>654380.73</v>
      </c>
      <c r="G10" s="189">
        <v>654380.73</v>
      </c>
    </row>
    <row r="11" spans="1:7" ht="14.25" customHeight="1" x14ac:dyDescent="0.25">
      <c r="A11" s="187"/>
      <c r="B11" s="247" t="s">
        <v>244</v>
      </c>
      <c r="C11" s="189"/>
      <c r="D11" s="189"/>
      <c r="E11" s="189"/>
      <c r="F11" s="189"/>
      <c r="G11" s="189"/>
    </row>
    <row r="12" spans="1:7" ht="14.25" customHeight="1" x14ac:dyDescent="0.25">
      <c r="A12" s="184">
        <v>641</v>
      </c>
      <c r="B12" s="185" t="s">
        <v>193</v>
      </c>
      <c r="C12" s="186">
        <f>C13</f>
        <v>0.11</v>
      </c>
      <c r="D12" s="186">
        <f t="shared" ref="D12:G12" si="1">D13</f>
        <v>0</v>
      </c>
      <c r="E12" s="186">
        <f t="shared" si="1"/>
        <v>0</v>
      </c>
      <c r="F12" s="186">
        <f t="shared" si="1"/>
        <v>0</v>
      </c>
      <c r="G12" s="186">
        <f t="shared" si="1"/>
        <v>0</v>
      </c>
    </row>
    <row r="13" spans="1:7" ht="14.25" customHeight="1" x14ac:dyDescent="0.25">
      <c r="A13" s="187">
        <v>6413</v>
      </c>
      <c r="B13" s="188" t="s">
        <v>194</v>
      </c>
      <c r="C13" s="189">
        <v>0.11</v>
      </c>
      <c r="D13" s="189">
        <v>0</v>
      </c>
      <c r="E13" s="189">
        <v>0</v>
      </c>
      <c r="F13" s="189">
        <v>0</v>
      </c>
      <c r="G13" s="189">
        <v>0</v>
      </c>
    </row>
    <row r="14" spans="1:7" ht="14.25" customHeight="1" x14ac:dyDescent="0.25">
      <c r="A14" s="187"/>
      <c r="B14" s="247" t="s">
        <v>244</v>
      </c>
      <c r="C14" s="189"/>
      <c r="D14" s="189"/>
      <c r="E14" s="189"/>
      <c r="F14" s="189"/>
      <c r="G14" s="189"/>
    </row>
    <row r="15" spans="1:7" ht="12.75" customHeight="1" x14ac:dyDescent="0.25">
      <c r="A15" s="184">
        <v>652</v>
      </c>
      <c r="B15" s="185" t="s">
        <v>195</v>
      </c>
      <c r="C15" s="186">
        <f>C16</f>
        <v>16074.41</v>
      </c>
      <c r="D15" s="186">
        <f t="shared" ref="D15:G15" si="2">D16</f>
        <v>10949.63</v>
      </c>
      <c r="E15" s="186">
        <f t="shared" si="2"/>
        <v>4573.2700000000004</v>
      </c>
      <c r="F15" s="186">
        <f t="shared" si="2"/>
        <v>4573.2700000000004</v>
      </c>
      <c r="G15" s="186">
        <f t="shared" si="2"/>
        <v>4573.2700000000004</v>
      </c>
    </row>
    <row r="16" spans="1:7" ht="12.75" customHeight="1" x14ac:dyDescent="0.25">
      <c r="A16" s="187">
        <v>6526</v>
      </c>
      <c r="B16" s="188" t="s">
        <v>196</v>
      </c>
      <c r="C16" s="189">
        <v>16074.41</v>
      </c>
      <c r="D16" s="189">
        <v>10949.63</v>
      </c>
      <c r="E16" s="189">
        <v>4573.2700000000004</v>
      </c>
      <c r="F16" s="189">
        <v>4573.2700000000004</v>
      </c>
      <c r="G16" s="189">
        <v>4573.2700000000004</v>
      </c>
    </row>
    <row r="17" spans="1:7" ht="12.75" customHeight="1" x14ac:dyDescent="0.25">
      <c r="A17" s="187"/>
      <c r="B17" s="247" t="s">
        <v>245</v>
      </c>
      <c r="C17" s="189"/>
      <c r="D17" s="189"/>
      <c r="E17" s="189"/>
      <c r="F17" s="189"/>
      <c r="G17" s="189"/>
    </row>
    <row r="18" spans="1:7" ht="12.75" customHeight="1" x14ac:dyDescent="0.25">
      <c r="A18" s="184">
        <v>663</v>
      </c>
      <c r="B18" s="185" t="s">
        <v>198</v>
      </c>
      <c r="C18" s="186">
        <f>C19</f>
        <v>132.72999999999999</v>
      </c>
      <c r="D18" s="186">
        <f t="shared" ref="D18:G18" si="3">D19</f>
        <v>0</v>
      </c>
      <c r="E18" s="186">
        <f t="shared" si="3"/>
        <v>0</v>
      </c>
      <c r="F18" s="186">
        <f t="shared" si="3"/>
        <v>0</v>
      </c>
      <c r="G18" s="186">
        <f t="shared" si="3"/>
        <v>0</v>
      </c>
    </row>
    <row r="19" spans="1:7" ht="12.75" customHeight="1" x14ac:dyDescent="0.25">
      <c r="A19" s="187">
        <v>6631</v>
      </c>
      <c r="B19" s="188" t="s">
        <v>199</v>
      </c>
      <c r="C19" s="189">
        <v>132.72999999999999</v>
      </c>
      <c r="D19" s="189">
        <v>0</v>
      </c>
      <c r="E19" s="189">
        <v>0</v>
      </c>
      <c r="F19" s="189">
        <v>0</v>
      </c>
      <c r="G19" s="189">
        <v>0</v>
      </c>
    </row>
    <row r="20" spans="1:7" ht="12.75" customHeight="1" x14ac:dyDescent="0.25">
      <c r="A20" s="187"/>
      <c r="B20" s="247" t="s">
        <v>246</v>
      </c>
      <c r="C20" s="189"/>
      <c r="D20" s="189"/>
      <c r="E20" s="189"/>
      <c r="F20" s="189"/>
      <c r="G20" s="189"/>
    </row>
    <row r="21" spans="1:7" ht="14.25" customHeight="1" x14ac:dyDescent="0.25">
      <c r="A21" s="184">
        <v>671</v>
      </c>
      <c r="B21" s="193" t="s">
        <v>200</v>
      </c>
      <c r="C21" s="186">
        <f>C22</f>
        <v>67075.289999999994</v>
      </c>
      <c r="D21" s="186">
        <f t="shared" ref="D21:G21" si="4">D22</f>
        <v>48154.879999999997</v>
      </c>
      <c r="E21" s="186">
        <f t="shared" si="4"/>
        <v>62718.720000000001</v>
      </c>
      <c r="F21" s="186">
        <f t="shared" si="4"/>
        <v>44348.72</v>
      </c>
      <c r="G21" s="186">
        <f t="shared" si="4"/>
        <v>44348.72</v>
      </c>
    </row>
    <row r="22" spans="1:7" ht="14.25" customHeight="1" x14ac:dyDescent="0.25">
      <c r="A22" s="194">
        <v>6711</v>
      </c>
      <c r="B22" s="195" t="s">
        <v>201</v>
      </c>
      <c r="C22" s="189">
        <v>67075.289999999994</v>
      </c>
      <c r="D22" s="196">
        <v>48154.879999999997</v>
      </c>
      <c r="E22" s="196">
        <v>62718.720000000001</v>
      </c>
      <c r="F22" s="196">
        <v>44348.72</v>
      </c>
      <c r="G22" s="196">
        <v>44348.72</v>
      </c>
    </row>
    <row r="23" spans="1:7" ht="14.25" customHeight="1" x14ac:dyDescent="0.25">
      <c r="A23" s="194"/>
      <c r="B23" s="248" t="s">
        <v>247</v>
      </c>
      <c r="C23" s="189"/>
      <c r="D23" s="196"/>
      <c r="E23" s="196"/>
      <c r="F23" s="196"/>
      <c r="G23" s="196"/>
    </row>
    <row r="24" spans="1:7" ht="14.25" customHeight="1" x14ac:dyDescent="0.25">
      <c r="A24" s="198">
        <v>683</v>
      </c>
      <c r="B24" s="199" t="s">
        <v>202</v>
      </c>
      <c r="C24" s="200">
        <f>C25</f>
        <v>7411.21</v>
      </c>
      <c r="D24" s="200">
        <f t="shared" ref="D24:G24" si="5">D25</f>
        <v>0</v>
      </c>
      <c r="E24" s="200">
        <f t="shared" si="5"/>
        <v>0</v>
      </c>
      <c r="F24" s="200">
        <f t="shared" si="5"/>
        <v>0</v>
      </c>
      <c r="G24" s="200">
        <f t="shared" si="5"/>
        <v>0</v>
      </c>
    </row>
    <row r="25" spans="1:7" ht="14.25" customHeight="1" x14ac:dyDescent="0.25">
      <c r="A25" s="213">
        <v>6831</v>
      </c>
      <c r="B25" s="195" t="s">
        <v>202</v>
      </c>
      <c r="C25" s="196">
        <v>7411.21</v>
      </c>
      <c r="D25" s="196">
        <v>0</v>
      </c>
      <c r="E25" s="196">
        <v>0</v>
      </c>
      <c r="F25" s="196">
        <v>0</v>
      </c>
      <c r="G25" s="196">
        <v>0</v>
      </c>
    </row>
    <row r="26" spans="1:7" ht="14.25" customHeight="1" x14ac:dyDescent="0.25">
      <c r="A26" s="201"/>
      <c r="B26" s="248" t="s">
        <v>248</v>
      </c>
      <c r="C26" s="196"/>
      <c r="D26" s="196"/>
      <c r="E26" s="196"/>
      <c r="F26" s="196"/>
      <c r="G26" s="196"/>
    </row>
    <row r="27" spans="1:7" ht="14.25" customHeight="1" x14ac:dyDescent="0.25">
      <c r="A27" s="198">
        <v>922</v>
      </c>
      <c r="B27" s="199" t="s">
        <v>249</v>
      </c>
      <c r="C27" s="200">
        <f>C28</f>
        <v>15671.83</v>
      </c>
      <c r="D27" s="200">
        <f t="shared" ref="D27:G27" si="6">D28</f>
        <v>16822.87</v>
      </c>
      <c r="E27" s="200">
        <f t="shared" si="6"/>
        <v>0</v>
      </c>
      <c r="F27" s="200">
        <f t="shared" si="6"/>
        <v>0</v>
      </c>
      <c r="G27" s="200">
        <f t="shared" si="6"/>
        <v>0</v>
      </c>
    </row>
    <row r="28" spans="1:7" ht="13.5" customHeight="1" x14ac:dyDescent="0.25">
      <c r="A28" s="213">
        <v>9221</v>
      </c>
      <c r="B28" s="195" t="s">
        <v>203</v>
      </c>
      <c r="C28" s="196">
        <v>15671.83</v>
      </c>
      <c r="D28" s="196">
        <v>16822.87</v>
      </c>
      <c r="E28" s="196">
        <v>0</v>
      </c>
      <c r="F28" s="196">
        <v>0</v>
      </c>
      <c r="G28" s="196">
        <v>0</v>
      </c>
    </row>
    <row r="29" spans="1:7" x14ac:dyDescent="0.25">
      <c r="A29" s="222"/>
      <c r="B29" s="223" t="s">
        <v>250</v>
      </c>
      <c r="C29" s="224">
        <f>C9+C12+C15+C18+C21+C24+C27</f>
        <v>650028.54999999993</v>
      </c>
      <c r="D29" s="224">
        <f t="shared" ref="D29:F29" si="7">D9+D12+D15+D18+D21+D24+D27</f>
        <v>598125.27</v>
      </c>
      <c r="E29" s="224">
        <f t="shared" si="7"/>
        <v>721672.72</v>
      </c>
      <c r="F29" s="224">
        <f t="shared" si="7"/>
        <v>703302.72</v>
      </c>
      <c r="G29" s="224">
        <f t="shared" ref="G29" si="8">G9+G12+G15+G18+G21+G24+G27</f>
        <v>703302.72</v>
      </c>
    </row>
    <row r="30" spans="1:7" x14ac:dyDescent="0.25">
      <c r="B30" s="205"/>
      <c r="C30" s="206"/>
      <c r="D30" s="206"/>
      <c r="E30" s="206"/>
      <c r="F30" s="206"/>
      <c r="G30" s="206"/>
    </row>
    <row r="31" spans="1:7" x14ac:dyDescent="0.25">
      <c r="B31" s="205"/>
      <c r="C31" s="206"/>
      <c r="D31" s="206"/>
      <c r="E31" s="206"/>
      <c r="F31" s="206"/>
      <c r="G31" s="206"/>
    </row>
    <row r="32" spans="1:7" x14ac:dyDescent="0.25">
      <c r="B32" s="205"/>
      <c r="C32" s="206"/>
      <c r="D32" s="206"/>
      <c r="E32" s="206"/>
      <c r="F32" s="206"/>
      <c r="G32" s="206"/>
    </row>
    <row r="33" spans="1:7" ht="15.75" x14ac:dyDescent="0.25">
      <c r="A33" s="312" t="s">
        <v>240</v>
      </c>
      <c r="B33" s="314"/>
      <c r="C33" s="314"/>
      <c r="D33" s="314"/>
      <c r="E33" s="314"/>
      <c r="F33" s="314"/>
      <c r="G33" s="314"/>
    </row>
    <row r="34" spans="1:7" ht="10.5" customHeight="1" x14ac:dyDescent="0.25">
      <c r="A34" s="218"/>
      <c r="B34" s="219"/>
      <c r="C34" s="219"/>
      <c r="D34" s="219"/>
      <c r="E34" s="219"/>
      <c r="F34" s="219"/>
      <c r="G34" s="219"/>
    </row>
    <row r="35" spans="1:7" ht="25.5" x14ac:dyDescent="0.25">
      <c r="A35" s="172" t="s">
        <v>188</v>
      </c>
      <c r="B35" s="173" t="s">
        <v>13</v>
      </c>
      <c r="C35" s="173" t="s">
        <v>167</v>
      </c>
      <c r="D35" s="172" t="s">
        <v>168</v>
      </c>
      <c r="E35" s="172" t="s">
        <v>232</v>
      </c>
      <c r="F35" s="172" t="s">
        <v>233</v>
      </c>
      <c r="G35" s="172" t="s">
        <v>234</v>
      </c>
    </row>
    <row r="36" spans="1:7" x14ac:dyDescent="0.25">
      <c r="A36" s="174">
        <v>1</v>
      </c>
      <c r="B36" s="175">
        <v>2</v>
      </c>
      <c r="C36" s="175">
        <v>3</v>
      </c>
      <c r="D36" s="175">
        <v>4</v>
      </c>
      <c r="E36" s="175">
        <v>5</v>
      </c>
      <c r="F36" s="175">
        <v>6</v>
      </c>
      <c r="G36" s="175">
        <v>7</v>
      </c>
    </row>
    <row r="37" spans="1:7" x14ac:dyDescent="0.25">
      <c r="A37" s="225"/>
      <c r="B37" s="249" t="s">
        <v>251</v>
      </c>
      <c r="C37" s="226">
        <f>C38+C46+C67+C70</f>
        <v>549779.55000000005</v>
      </c>
      <c r="D37" s="226">
        <f t="shared" ref="D37:F37" si="9">D38+D46+D67+D70</f>
        <v>522197.88999999996</v>
      </c>
      <c r="E37" s="226">
        <f t="shared" si="9"/>
        <v>654380.7300000001</v>
      </c>
      <c r="F37" s="226">
        <f t="shared" si="9"/>
        <v>654380.7300000001</v>
      </c>
      <c r="G37" s="226">
        <f t="shared" ref="G37" si="10">G38+G46+G67+G70</f>
        <v>654380.7300000001</v>
      </c>
    </row>
    <row r="38" spans="1:7" x14ac:dyDescent="0.25">
      <c r="A38" s="227">
        <v>31</v>
      </c>
      <c r="B38" s="228" t="s">
        <v>15</v>
      </c>
      <c r="C38" s="229">
        <f>C39+C41+C43</f>
        <v>494264.7</v>
      </c>
      <c r="D38" s="229">
        <f t="shared" ref="D38:F38" si="11">D39+D41+D43</f>
        <v>469905.1</v>
      </c>
      <c r="E38" s="229">
        <f t="shared" si="11"/>
        <v>579255.56000000006</v>
      </c>
      <c r="F38" s="229">
        <f t="shared" si="11"/>
        <v>579255.56000000006</v>
      </c>
      <c r="G38" s="229">
        <f t="shared" ref="G38" si="12">G39+G41+G43</f>
        <v>579255.56000000006</v>
      </c>
    </row>
    <row r="39" spans="1:7" x14ac:dyDescent="0.25">
      <c r="A39" s="184">
        <v>311</v>
      </c>
      <c r="B39" s="184" t="s">
        <v>205</v>
      </c>
      <c r="C39" s="186">
        <f>C40</f>
        <v>412775.52</v>
      </c>
      <c r="D39" s="186">
        <f t="shared" ref="D39:G39" si="13">D40</f>
        <v>392859.51</v>
      </c>
      <c r="E39" s="186">
        <f t="shared" si="13"/>
        <v>484339.56</v>
      </c>
      <c r="F39" s="186">
        <f t="shared" si="13"/>
        <v>484339.56</v>
      </c>
      <c r="G39" s="186">
        <f t="shared" si="13"/>
        <v>484339.56</v>
      </c>
    </row>
    <row r="40" spans="1:7" x14ac:dyDescent="0.25">
      <c r="A40" s="187">
        <v>3111</v>
      </c>
      <c r="B40" s="187" t="s">
        <v>66</v>
      </c>
      <c r="C40" s="189">
        <v>412775.52</v>
      </c>
      <c r="D40" s="196">
        <v>392859.51</v>
      </c>
      <c r="E40" s="196">
        <v>484339.56</v>
      </c>
      <c r="F40" s="196">
        <v>484339.56</v>
      </c>
      <c r="G40" s="196">
        <v>484339.56</v>
      </c>
    </row>
    <row r="41" spans="1:7" x14ac:dyDescent="0.25">
      <c r="A41" s="184">
        <v>312</v>
      </c>
      <c r="B41" s="184" t="s">
        <v>67</v>
      </c>
      <c r="C41" s="186">
        <f>C42</f>
        <v>13358.92</v>
      </c>
      <c r="D41" s="186">
        <f t="shared" ref="D41:G41" si="14">D42</f>
        <v>12011.41</v>
      </c>
      <c r="E41" s="186">
        <f t="shared" si="14"/>
        <v>15000</v>
      </c>
      <c r="F41" s="186">
        <f t="shared" si="14"/>
        <v>15000</v>
      </c>
      <c r="G41" s="186">
        <f t="shared" si="14"/>
        <v>15000</v>
      </c>
    </row>
    <row r="42" spans="1:7" x14ac:dyDescent="0.25">
      <c r="A42" s="187">
        <v>3121</v>
      </c>
      <c r="B42" s="187" t="s">
        <v>67</v>
      </c>
      <c r="C42" s="189">
        <v>13358.92</v>
      </c>
      <c r="D42" s="189">
        <v>12011.41</v>
      </c>
      <c r="E42" s="189">
        <v>15000</v>
      </c>
      <c r="F42" s="189">
        <v>15000</v>
      </c>
      <c r="G42" s="189">
        <v>15000</v>
      </c>
    </row>
    <row r="43" spans="1:7" x14ac:dyDescent="0.25">
      <c r="A43" s="184">
        <v>313</v>
      </c>
      <c r="B43" s="184" t="s">
        <v>206</v>
      </c>
      <c r="C43" s="186">
        <f>C44+C45</f>
        <v>68130.260000000009</v>
      </c>
      <c r="D43" s="186">
        <f t="shared" ref="D43:F43" si="15">D44+D45</f>
        <v>65034.18</v>
      </c>
      <c r="E43" s="186">
        <f t="shared" si="15"/>
        <v>79916</v>
      </c>
      <c r="F43" s="186">
        <f t="shared" si="15"/>
        <v>79916</v>
      </c>
      <c r="G43" s="186">
        <f t="shared" ref="G43" si="16">G44+G45</f>
        <v>79916</v>
      </c>
    </row>
    <row r="44" spans="1:7" x14ac:dyDescent="0.25">
      <c r="A44" s="187">
        <v>3132</v>
      </c>
      <c r="B44" s="187" t="s">
        <v>207</v>
      </c>
      <c r="C44" s="189">
        <v>68076.13</v>
      </c>
      <c r="D44" s="189">
        <v>65034.18</v>
      </c>
      <c r="E44" s="189">
        <v>79916</v>
      </c>
      <c r="F44" s="189">
        <v>79916</v>
      </c>
      <c r="G44" s="189">
        <v>79916</v>
      </c>
    </row>
    <row r="45" spans="1:7" x14ac:dyDescent="0.25">
      <c r="A45" s="187">
        <v>3133</v>
      </c>
      <c r="B45" s="187" t="s">
        <v>208</v>
      </c>
      <c r="C45" s="189">
        <v>54.13</v>
      </c>
      <c r="D45" s="189">
        <v>0</v>
      </c>
      <c r="E45" s="189">
        <v>0</v>
      </c>
      <c r="F45" s="189">
        <v>0</v>
      </c>
      <c r="G45" s="189">
        <v>0</v>
      </c>
    </row>
    <row r="46" spans="1:7" x14ac:dyDescent="0.25">
      <c r="A46" s="230">
        <v>32</v>
      </c>
      <c r="B46" s="230" t="s">
        <v>22</v>
      </c>
      <c r="C46" s="231">
        <f>C47+C51+C57+C63</f>
        <v>53580.58</v>
      </c>
      <c r="D46" s="231">
        <f>D47+D51+D57+D63</f>
        <v>51894.619999999995</v>
      </c>
      <c r="E46" s="231">
        <f>E47+E51+E57+E63</f>
        <v>74594.27</v>
      </c>
      <c r="F46" s="231">
        <f>F47+F51+F57+F63</f>
        <v>74594.27</v>
      </c>
      <c r="G46" s="231">
        <f>G47+G51+G57+G63</f>
        <v>74594.27</v>
      </c>
    </row>
    <row r="47" spans="1:7" x14ac:dyDescent="0.25">
      <c r="A47" s="184">
        <v>321</v>
      </c>
      <c r="B47" s="184" t="s">
        <v>209</v>
      </c>
      <c r="C47" s="186">
        <f>C48+C49+C50</f>
        <v>21117.11</v>
      </c>
      <c r="D47" s="186">
        <f t="shared" ref="D47:F47" si="17">D48+D49+D50</f>
        <v>21235.65</v>
      </c>
      <c r="E47" s="186">
        <f t="shared" si="17"/>
        <v>22000</v>
      </c>
      <c r="F47" s="186">
        <f t="shared" si="17"/>
        <v>22000</v>
      </c>
      <c r="G47" s="186">
        <f t="shared" ref="G47" si="18">G48+G49+G50</f>
        <v>22000</v>
      </c>
    </row>
    <row r="48" spans="1:7" x14ac:dyDescent="0.25">
      <c r="A48" s="187">
        <v>3211</v>
      </c>
      <c r="B48" s="187" t="s">
        <v>36</v>
      </c>
      <c r="C48" s="189">
        <v>23.36</v>
      </c>
      <c r="D48" s="196">
        <v>0</v>
      </c>
      <c r="E48" s="196">
        <v>0</v>
      </c>
      <c r="F48" s="196">
        <v>0</v>
      </c>
      <c r="G48" s="196">
        <v>0</v>
      </c>
    </row>
    <row r="49" spans="1:7" x14ac:dyDescent="0.25">
      <c r="A49" s="187">
        <v>3212</v>
      </c>
      <c r="B49" s="187" t="s">
        <v>210</v>
      </c>
      <c r="C49" s="189">
        <v>21027.39</v>
      </c>
      <c r="D49" s="196">
        <v>21235.65</v>
      </c>
      <c r="E49" s="196">
        <v>22000</v>
      </c>
      <c r="F49" s="196">
        <v>22000</v>
      </c>
      <c r="G49" s="196">
        <v>22000</v>
      </c>
    </row>
    <row r="50" spans="1:7" x14ac:dyDescent="0.25">
      <c r="A50" s="187">
        <v>3213</v>
      </c>
      <c r="B50" s="187" t="s">
        <v>37</v>
      </c>
      <c r="C50" s="189">
        <v>66.36</v>
      </c>
      <c r="D50" s="196">
        <v>0</v>
      </c>
      <c r="E50" s="196">
        <v>0</v>
      </c>
      <c r="F50" s="196">
        <v>0</v>
      </c>
      <c r="G50" s="196">
        <v>0</v>
      </c>
    </row>
    <row r="51" spans="1:7" x14ac:dyDescent="0.25">
      <c r="A51" s="184">
        <v>322</v>
      </c>
      <c r="B51" s="184" t="s">
        <v>212</v>
      </c>
      <c r="C51" s="186">
        <f>C52+C53+C54+C55+C56</f>
        <v>25959.61</v>
      </c>
      <c r="D51" s="186">
        <f t="shared" ref="D51:F51" si="19">D52+D53+D54+D55+D56</f>
        <v>27208.17</v>
      </c>
      <c r="E51" s="186">
        <f t="shared" si="19"/>
        <v>48636.14</v>
      </c>
      <c r="F51" s="186">
        <f t="shared" si="19"/>
        <v>48636.14</v>
      </c>
      <c r="G51" s="186">
        <f t="shared" ref="G51" si="20">G52+G53+G54+G55+G56</f>
        <v>48636.14</v>
      </c>
    </row>
    <row r="52" spans="1:7" x14ac:dyDescent="0.25">
      <c r="A52" s="187">
        <v>3221</v>
      </c>
      <c r="B52" s="187" t="s">
        <v>213</v>
      </c>
      <c r="C52" s="189">
        <v>13071.84</v>
      </c>
      <c r="D52" s="189">
        <v>11945.05</v>
      </c>
      <c r="E52" s="189">
        <v>12000</v>
      </c>
      <c r="F52" s="189">
        <v>12000</v>
      </c>
      <c r="G52" s="189">
        <v>12000</v>
      </c>
    </row>
    <row r="53" spans="1:7" x14ac:dyDescent="0.25">
      <c r="A53" s="187">
        <v>3222</v>
      </c>
      <c r="B53" s="187" t="s">
        <v>214</v>
      </c>
      <c r="C53" s="189">
        <v>7990.09</v>
      </c>
      <c r="D53" s="189">
        <v>8626.98</v>
      </c>
      <c r="E53" s="189">
        <v>30000</v>
      </c>
      <c r="F53" s="189">
        <v>30000</v>
      </c>
      <c r="G53" s="189">
        <v>30000</v>
      </c>
    </row>
    <row r="54" spans="1:7" x14ac:dyDescent="0.25">
      <c r="A54" s="187">
        <v>3223</v>
      </c>
      <c r="B54" s="187" t="s">
        <v>215</v>
      </c>
      <c r="C54" s="189">
        <v>4889.4799999999996</v>
      </c>
      <c r="D54" s="189">
        <v>6636.14</v>
      </c>
      <c r="E54" s="189">
        <v>6636.14</v>
      </c>
      <c r="F54" s="189">
        <v>6636.14</v>
      </c>
      <c r="G54" s="189">
        <v>6636.14</v>
      </c>
    </row>
    <row r="55" spans="1:7" x14ac:dyDescent="0.25">
      <c r="A55" s="187">
        <v>3224</v>
      </c>
      <c r="B55" s="187" t="s">
        <v>216</v>
      </c>
      <c r="C55" s="189">
        <v>8.1999999999999993</v>
      </c>
      <c r="D55" s="189">
        <v>0</v>
      </c>
      <c r="E55" s="189">
        <v>0</v>
      </c>
      <c r="F55" s="189">
        <v>0</v>
      </c>
      <c r="G55" s="189">
        <v>0</v>
      </c>
    </row>
    <row r="56" spans="1:7" x14ac:dyDescent="0.25">
      <c r="A56" s="187">
        <v>3227</v>
      </c>
      <c r="B56" s="187" t="s">
        <v>218</v>
      </c>
      <c r="C56" s="189">
        <v>0</v>
      </c>
      <c r="D56" s="189">
        <v>0</v>
      </c>
      <c r="E56" s="189">
        <v>0</v>
      </c>
      <c r="F56" s="189">
        <v>0</v>
      </c>
      <c r="G56" s="189">
        <v>0</v>
      </c>
    </row>
    <row r="57" spans="1:7" x14ac:dyDescent="0.25">
      <c r="A57" s="184">
        <v>323</v>
      </c>
      <c r="B57" s="184" t="s">
        <v>219</v>
      </c>
      <c r="C57" s="186">
        <f>C58+C59+C60+C61+C62</f>
        <v>4648.3200000000006</v>
      </c>
      <c r="D57" s="186">
        <f t="shared" ref="D57:F57" si="21">D58+D59+D60+D61+D62</f>
        <v>3185.3500000000004</v>
      </c>
      <c r="E57" s="186">
        <f t="shared" si="21"/>
        <v>3692.6800000000003</v>
      </c>
      <c r="F57" s="186">
        <f t="shared" si="21"/>
        <v>3692.6800000000003</v>
      </c>
      <c r="G57" s="186">
        <f t="shared" ref="G57" si="22">G58+G59+G60+G61+G62</f>
        <v>3692.6800000000003</v>
      </c>
    </row>
    <row r="58" spans="1:7" x14ac:dyDescent="0.25">
      <c r="A58" s="187">
        <v>3232</v>
      </c>
      <c r="B58" s="187" t="s">
        <v>220</v>
      </c>
      <c r="C58" s="189">
        <v>1891.88</v>
      </c>
      <c r="D58" s="189">
        <v>929.06</v>
      </c>
      <c r="E58" s="189">
        <v>1200</v>
      </c>
      <c r="F58" s="189">
        <v>1200</v>
      </c>
      <c r="G58" s="189">
        <v>1200</v>
      </c>
    </row>
    <row r="59" spans="1:7" x14ac:dyDescent="0.25">
      <c r="A59" s="187">
        <v>3234</v>
      </c>
      <c r="B59" s="187" t="s">
        <v>44</v>
      </c>
      <c r="C59" s="189">
        <v>636.19000000000005</v>
      </c>
      <c r="D59" s="189">
        <v>663.61</v>
      </c>
      <c r="E59" s="189">
        <v>900</v>
      </c>
      <c r="F59" s="189">
        <v>900</v>
      </c>
      <c r="G59" s="189">
        <v>900</v>
      </c>
    </row>
    <row r="60" spans="1:7" x14ac:dyDescent="0.25">
      <c r="A60" s="187">
        <v>3236</v>
      </c>
      <c r="B60" s="187" t="s">
        <v>222</v>
      </c>
      <c r="C60" s="189">
        <v>610.53</v>
      </c>
      <c r="D60" s="189">
        <v>0</v>
      </c>
      <c r="E60" s="189">
        <v>0</v>
      </c>
      <c r="F60" s="189">
        <v>0</v>
      </c>
      <c r="G60" s="189">
        <v>0</v>
      </c>
    </row>
    <row r="61" spans="1:7" x14ac:dyDescent="0.25">
      <c r="A61" s="187">
        <v>3237</v>
      </c>
      <c r="B61" s="187" t="s">
        <v>47</v>
      </c>
      <c r="C61" s="189">
        <v>0</v>
      </c>
      <c r="D61" s="189">
        <v>0</v>
      </c>
      <c r="E61" s="189">
        <v>0</v>
      </c>
      <c r="F61" s="189">
        <v>0</v>
      </c>
      <c r="G61" s="189">
        <v>0</v>
      </c>
    </row>
    <row r="62" spans="1:7" x14ac:dyDescent="0.25">
      <c r="A62" s="187">
        <v>3239</v>
      </c>
      <c r="B62" s="187" t="s">
        <v>223</v>
      </c>
      <c r="C62" s="189">
        <v>1509.72</v>
      </c>
      <c r="D62" s="189">
        <v>1592.68</v>
      </c>
      <c r="E62" s="189">
        <v>1592.68</v>
      </c>
      <c r="F62" s="189">
        <v>1592.68</v>
      </c>
      <c r="G62" s="189">
        <v>1592.68</v>
      </c>
    </row>
    <row r="63" spans="1:7" x14ac:dyDescent="0.25">
      <c r="A63" s="184">
        <v>329</v>
      </c>
      <c r="B63" s="184" t="s">
        <v>50</v>
      </c>
      <c r="C63" s="186">
        <f>C64+C65+C66</f>
        <v>1855.54</v>
      </c>
      <c r="D63" s="186">
        <f t="shared" ref="D63:F63" si="23">D64+D65+D66</f>
        <v>265.45</v>
      </c>
      <c r="E63" s="186">
        <f t="shared" si="23"/>
        <v>265.45</v>
      </c>
      <c r="F63" s="186">
        <f t="shared" si="23"/>
        <v>265.45</v>
      </c>
      <c r="G63" s="186">
        <f t="shared" ref="G63" si="24">G64+G65+G66</f>
        <v>265.45</v>
      </c>
    </row>
    <row r="64" spans="1:7" x14ac:dyDescent="0.25">
      <c r="A64" s="187">
        <v>3294</v>
      </c>
      <c r="B64" s="187" t="s">
        <v>52</v>
      </c>
      <c r="C64" s="189">
        <v>13.27</v>
      </c>
      <c r="D64" s="189">
        <v>0</v>
      </c>
      <c r="E64" s="189">
        <v>0</v>
      </c>
      <c r="F64" s="189">
        <v>0</v>
      </c>
      <c r="G64" s="189">
        <v>0</v>
      </c>
    </row>
    <row r="65" spans="1:7" x14ac:dyDescent="0.25">
      <c r="A65" s="187">
        <v>3296</v>
      </c>
      <c r="B65" s="187" t="s">
        <v>80</v>
      </c>
      <c r="C65" s="189">
        <v>1596.82</v>
      </c>
      <c r="D65" s="189">
        <v>0</v>
      </c>
      <c r="E65" s="189">
        <v>0</v>
      </c>
      <c r="F65" s="189">
        <v>0</v>
      </c>
      <c r="G65" s="189">
        <v>0</v>
      </c>
    </row>
    <row r="66" spans="1:7" x14ac:dyDescent="0.25">
      <c r="A66" s="187">
        <v>3299</v>
      </c>
      <c r="B66" s="187" t="s">
        <v>50</v>
      </c>
      <c r="C66" s="189">
        <v>245.45</v>
      </c>
      <c r="D66" s="189">
        <v>265.45</v>
      </c>
      <c r="E66" s="189">
        <v>265.45</v>
      </c>
      <c r="F66" s="189">
        <v>265.45</v>
      </c>
      <c r="G66" s="189">
        <v>265.45</v>
      </c>
    </row>
    <row r="67" spans="1:7" x14ac:dyDescent="0.25">
      <c r="A67" s="230">
        <v>34</v>
      </c>
      <c r="B67" s="230" t="s">
        <v>146</v>
      </c>
      <c r="C67" s="231">
        <f>C68</f>
        <v>1215.71</v>
      </c>
      <c r="D67" s="231">
        <f t="shared" ref="D67:G68" si="25">D68</f>
        <v>0</v>
      </c>
      <c r="E67" s="231">
        <f t="shared" si="25"/>
        <v>0</v>
      </c>
      <c r="F67" s="231">
        <f t="shared" si="25"/>
        <v>0</v>
      </c>
      <c r="G67" s="231">
        <f t="shared" si="25"/>
        <v>0</v>
      </c>
    </row>
    <row r="68" spans="1:7" x14ac:dyDescent="0.25">
      <c r="A68" s="184">
        <v>343</v>
      </c>
      <c r="B68" s="184" t="s">
        <v>224</v>
      </c>
      <c r="C68" s="186">
        <f>C69</f>
        <v>1215.71</v>
      </c>
      <c r="D68" s="186">
        <f t="shared" si="25"/>
        <v>0</v>
      </c>
      <c r="E68" s="186">
        <f t="shared" si="25"/>
        <v>0</v>
      </c>
      <c r="F68" s="186">
        <f t="shared" si="25"/>
        <v>0</v>
      </c>
      <c r="G68" s="186">
        <f t="shared" si="25"/>
        <v>0</v>
      </c>
    </row>
    <row r="69" spans="1:7" x14ac:dyDescent="0.25">
      <c r="A69" s="187">
        <v>3433</v>
      </c>
      <c r="B69" s="187" t="s">
        <v>56</v>
      </c>
      <c r="C69" s="189">
        <v>1215.71</v>
      </c>
      <c r="D69" s="196">
        <v>0</v>
      </c>
      <c r="E69" s="196">
        <v>0</v>
      </c>
      <c r="F69" s="196">
        <v>0</v>
      </c>
      <c r="G69" s="196">
        <v>0</v>
      </c>
    </row>
    <row r="70" spans="1:7" ht="15.75" customHeight="1" x14ac:dyDescent="0.25">
      <c r="A70" s="232">
        <v>42</v>
      </c>
      <c r="B70" s="233" t="s">
        <v>227</v>
      </c>
      <c r="C70" s="231">
        <f>C71+C73</f>
        <v>718.56</v>
      </c>
      <c r="D70" s="231">
        <f>D71+D73</f>
        <v>398.16999999999996</v>
      </c>
      <c r="E70" s="231">
        <f>E71+E73</f>
        <v>530.9</v>
      </c>
      <c r="F70" s="231">
        <f>F71+F73</f>
        <v>530.9</v>
      </c>
      <c r="G70" s="231">
        <f>G71+G73</f>
        <v>530.9</v>
      </c>
    </row>
    <row r="71" spans="1:7" x14ac:dyDescent="0.25">
      <c r="A71" s="198">
        <v>422</v>
      </c>
      <c r="B71" s="184" t="s">
        <v>228</v>
      </c>
      <c r="C71" s="186">
        <f>C72</f>
        <v>453.11</v>
      </c>
      <c r="D71" s="186">
        <f t="shared" ref="D71:G71" si="26">D72</f>
        <v>265.45</v>
      </c>
      <c r="E71" s="186">
        <f t="shared" si="26"/>
        <v>265.45</v>
      </c>
      <c r="F71" s="186">
        <f t="shared" si="26"/>
        <v>265.45</v>
      </c>
      <c r="G71" s="186">
        <f t="shared" si="26"/>
        <v>265.45</v>
      </c>
    </row>
    <row r="72" spans="1:7" x14ac:dyDescent="0.25">
      <c r="A72" s="213">
        <v>4221</v>
      </c>
      <c r="B72" s="214" t="s">
        <v>76</v>
      </c>
      <c r="C72" s="189">
        <v>453.11</v>
      </c>
      <c r="D72" s="196">
        <v>265.45</v>
      </c>
      <c r="E72" s="196">
        <v>265.45</v>
      </c>
      <c r="F72" s="196">
        <v>265.45</v>
      </c>
      <c r="G72" s="196">
        <v>265.45</v>
      </c>
    </row>
    <row r="73" spans="1:7" x14ac:dyDescent="0.25">
      <c r="A73" s="198">
        <v>424</v>
      </c>
      <c r="B73" s="216" t="s">
        <v>96</v>
      </c>
      <c r="C73" s="186">
        <f>C74</f>
        <v>265.45</v>
      </c>
      <c r="D73" s="186">
        <f t="shared" ref="D73:G73" si="27">D74</f>
        <v>132.72</v>
      </c>
      <c r="E73" s="186">
        <f t="shared" si="27"/>
        <v>265.45</v>
      </c>
      <c r="F73" s="186">
        <f t="shared" si="27"/>
        <v>265.45</v>
      </c>
      <c r="G73" s="186">
        <f t="shared" si="27"/>
        <v>265.45</v>
      </c>
    </row>
    <row r="74" spans="1:7" x14ac:dyDescent="0.25">
      <c r="A74" s="213">
        <v>4241</v>
      </c>
      <c r="B74" s="215" t="s">
        <v>96</v>
      </c>
      <c r="C74" s="189">
        <v>265.45</v>
      </c>
      <c r="D74" s="196">
        <v>132.72</v>
      </c>
      <c r="E74" s="196">
        <v>265.45</v>
      </c>
      <c r="F74" s="196">
        <v>265.45</v>
      </c>
      <c r="G74" s="196">
        <v>265.45</v>
      </c>
    </row>
    <row r="75" spans="1:7" x14ac:dyDescent="0.25">
      <c r="A75" s="234"/>
      <c r="B75" s="250" t="s">
        <v>252</v>
      </c>
      <c r="C75" s="235">
        <f>C76+C86+C89</f>
        <v>15636.41</v>
      </c>
      <c r="D75" s="235">
        <f t="shared" ref="D75:F75" si="28">D76+D86+D89</f>
        <v>10949.63</v>
      </c>
      <c r="E75" s="235">
        <f t="shared" si="28"/>
        <v>4573.2700000000004</v>
      </c>
      <c r="F75" s="235">
        <f t="shared" si="28"/>
        <v>4573.2700000000004</v>
      </c>
      <c r="G75" s="235">
        <f t="shared" ref="G75" si="29">G76+G86+G89</f>
        <v>4573.2700000000004</v>
      </c>
    </row>
    <row r="76" spans="1:7" x14ac:dyDescent="0.25">
      <c r="A76" s="236">
        <v>32</v>
      </c>
      <c r="B76" s="236" t="s">
        <v>22</v>
      </c>
      <c r="C76" s="237">
        <f>C77+C80+C83</f>
        <v>15636.41</v>
      </c>
      <c r="D76" s="237">
        <f t="shared" ref="D76:F76" si="30">D77+D80+D83</f>
        <v>10936.359999999999</v>
      </c>
      <c r="E76" s="237">
        <f t="shared" si="30"/>
        <v>4560</v>
      </c>
      <c r="F76" s="237">
        <f t="shared" si="30"/>
        <v>4560</v>
      </c>
      <c r="G76" s="237">
        <f t="shared" ref="G76" si="31">G77+G80+G83</f>
        <v>4560</v>
      </c>
    </row>
    <row r="77" spans="1:7" x14ac:dyDescent="0.25">
      <c r="A77" s="184">
        <v>322</v>
      </c>
      <c r="B77" s="184" t="s">
        <v>212</v>
      </c>
      <c r="C77" s="238">
        <f>C78+C79</f>
        <v>9307.18</v>
      </c>
      <c r="D77" s="238">
        <f t="shared" ref="D77:F77" si="32">D78+D79</f>
        <v>8361.5399999999991</v>
      </c>
      <c r="E77" s="238">
        <f t="shared" si="32"/>
        <v>200</v>
      </c>
      <c r="F77" s="238">
        <f t="shared" si="32"/>
        <v>200</v>
      </c>
      <c r="G77" s="238">
        <f t="shared" ref="G77" si="33">G78+G79</f>
        <v>200</v>
      </c>
    </row>
    <row r="78" spans="1:7" x14ac:dyDescent="0.25">
      <c r="A78" s="187">
        <v>3221</v>
      </c>
      <c r="B78" s="187" t="s">
        <v>213</v>
      </c>
      <c r="C78" s="239">
        <v>149.31</v>
      </c>
      <c r="D78" s="239">
        <v>398.17</v>
      </c>
      <c r="E78" s="239">
        <v>200</v>
      </c>
      <c r="F78" s="239">
        <v>200</v>
      </c>
      <c r="G78" s="239">
        <v>200</v>
      </c>
    </row>
    <row r="79" spans="1:7" x14ac:dyDescent="0.25">
      <c r="A79" s="187">
        <v>3222</v>
      </c>
      <c r="B79" s="187" t="s">
        <v>214</v>
      </c>
      <c r="C79" s="239">
        <v>9157.8700000000008</v>
      </c>
      <c r="D79" s="239">
        <v>7963.37</v>
      </c>
      <c r="E79" s="239">
        <v>0</v>
      </c>
      <c r="F79" s="239">
        <v>0</v>
      </c>
      <c r="G79" s="239">
        <v>0</v>
      </c>
    </row>
    <row r="80" spans="1:7" x14ac:dyDescent="0.25">
      <c r="A80" s="184">
        <v>323</v>
      </c>
      <c r="B80" s="184" t="s">
        <v>219</v>
      </c>
      <c r="C80" s="238">
        <f>C81+C82</f>
        <v>5586.17</v>
      </c>
      <c r="D80" s="238">
        <f t="shared" ref="D80:F80" si="34">D82</f>
        <v>1327.23</v>
      </c>
      <c r="E80" s="238">
        <f t="shared" si="34"/>
        <v>3000</v>
      </c>
      <c r="F80" s="238">
        <f t="shared" si="34"/>
        <v>3000</v>
      </c>
      <c r="G80" s="238">
        <f t="shared" ref="G80" si="35">G82</f>
        <v>3000</v>
      </c>
    </row>
    <row r="81" spans="1:7" x14ac:dyDescent="0.25">
      <c r="A81" s="187">
        <v>3231</v>
      </c>
      <c r="B81" s="187" t="s">
        <v>43</v>
      </c>
      <c r="C81" s="239">
        <v>0</v>
      </c>
      <c r="D81" s="239">
        <v>0</v>
      </c>
      <c r="E81" s="239">
        <v>0</v>
      </c>
      <c r="F81" s="239">
        <v>0</v>
      </c>
      <c r="G81" s="239">
        <v>0</v>
      </c>
    </row>
    <row r="82" spans="1:7" x14ac:dyDescent="0.25">
      <c r="A82" s="187">
        <v>3239</v>
      </c>
      <c r="B82" s="187" t="s">
        <v>49</v>
      </c>
      <c r="C82" s="239">
        <v>5586.17</v>
      </c>
      <c r="D82" s="239">
        <v>1327.23</v>
      </c>
      <c r="E82" s="239">
        <v>3000</v>
      </c>
      <c r="F82" s="239">
        <v>3000</v>
      </c>
      <c r="G82" s="239">
        <v>3000</v>
      </c>
    </row>
    <row r="83" spans="1:7" x14ac:dyDescent="0.25">
      <c r="A83" s="184">
        <v>329</v>
      </c>
      <c r="B83" s="184" t="s">
        <v>50</v>
      </c>
      <c r="C83" s="238">
        <f>C84+C85</f>
        <v>743.06</v>
      </c>
      <c r="D83" s="238">
        <f t="shared" ref="D83:F83" si="36">D84+D85</f>
        <v>1247.5900000000001</v>
      </c>
      <c r="E83" s="238">
        <f t="shared" si="36"/>
        <v>1360</v>
      </c>
      <c r="F83" s="238">
        <f t="shared" si="36"/>
        <v>1360</v>
      </c>
      <c r="G83" s="238">
        <f t="shared" ref="G83" si="37">G84+G85</f>
        <v>1360</v>
      </c>
    </row>
    <row r="84" spans="1:7" x14ac:dyDescent="0.25">
      <c r="A84" s="187">
        <v>3292</v>
      </c>
      <c r="B84" s="187" t="s">
        <v>79</v>
      </c>
      <c r="C84" s="239">
        <v>732.63</v>
      </c>
      <c r="D84" s="239">
        <v>716.7</v>
      </c>
      <c r="E84" s="239">
        <v>860</v>
      </c>
      <c r="F84" s="239">
        <v>860</v>
      </c>
      <c r="G84" s="239">
        <v>860</v>
      </c>
    </row>
    <row r="85" spans="1:7" x14ac:dyDescent="0.25">
      <c r="A85" s="187">
        <v>3299</v>
      </c>
      <c r="B85" s="187" t="s">
        <v>50</v>
      </c>
      <c r="C85" s="239">
        <v>10.43</v>
      </c>
      <c r="D85" s="239">
        <v>530.89</v>
      </c>
      <c r="E85" s="239">
        <v>500</v>
      </c>
      <c r="F85" s="239">
        <v>500</v>
      </c>
      <c r="G85" s="239">
        <v>500</v>
      </c>
    </row>
    <row r="86" spans="1:7" x14ac:dyDescent="0.25">
      <c r="A86" s="230">
        <v>34</v>
      </c>
      <c r="B86" s="230" t="s">
        <v>146</v>
      </c>
      <c r="C86" s="237">
        <f>C87</f>
        <v>0</v>
      </c>
      <c r="D86" s="237">
        <f t="shared" ref="D86:G87" si="38">D87</f>
        <v>13.27</v>
      </c>
      <c r="E86" s="237">
        <f t="shared" si="38"/>
        <v>13.27</v>
      </c>
      <c r="F86" s="237">
        <f t="shared" si="38"/>
        <v>13.27</v>
      </c>
      <c r="G86" s="237">
        <f t="shared" si="38"/>
        <v>13.27</v>
      </c>
    </row>
    <row r="87" spans="1:7" x14ac:dyDescent="0.25">
      <c r="A87" s="184">
        <v>343</v>
      </c>
      <c r="B87" s="184" t="s">
        <v>224</v>
      </c>
      <c r="C87" s="238">
        <f>C88</f>
        <v>0</v>
      </c>
      <c r="D87" s="238">
        <f t="shared" si="38"/>
        <v>13.27</v>
      </c>
      <c r="E87" s="238">
        <f t="shared" si="38"/>
        <v>13.27</v>
      </c>
      <c r="F87" s="238">
        <f t="shared" si="38"/>
        <v>13.27</v>
      </c>
      <c r="G87" s="238">
        <f t="shared" si="38"/>
        <v>13.27</v>
      </c>
    </row>
    <row r="88" spans="1:7" x14ac:dyDescent="0.25">
      <c r="A88" s="187">
        <v>3434</v>
      </c>
      <c r="B88" s="187" t="s">
        <v>81</v>
      </c>
      <c r="C88" s="239">
        <v>0</v>
      </c>
      <c r="D88" s="239">
        <v>13.27</v>
      </c>
      <c r="E88" s="239">
        <v>13.27</v>
      </c>
      <c r="F88" s="239">
        <v>13.27</v>
      </c>
      <c r="G88" s="239">
        <v>13.27</v>
      </c>
    </row>
    <row r="89" spans="1:7" x14ac:dyDescent="0.25">
      <c r="A89" s="232">
        <v>42</v>
      </c>
      <c r="B89" s="233" t="s">
        <v>227</v>
      </c>
      <c r="C89" s="237">
        <f>C90</f>
        <v>0</v>
      </c>
      <c r="D89" s="237">
        <f t="shared" ref="D89:G90" si="39">D90</f>
        <v>0</v>
      </c>
      <c r="E89" s="237">
        <f t="shared" si="39"/>
        <v>0</v>
      </c>
      <c r="F89" s="237">
        <f t="shared" si="39"/>
        <v>0</v>
      </c>
      <c r="G89" s="237">
        <f t="shared" si="39"/>
        <v>0</v>
      </c>
    </row>
    <row r="90" spans="1:7" x14ac:dyDescent="0.25">
      <c r="A90" s="198">
        <v>424</v>
      </c>
      <c r="B90" s="216" t="s">
        <v>96</v>
      </c>
      <c r="C90" s="238">
        <f>C91</f>
        <v>0</v>
      </c>
      <c r="D90" s="238">
        <f t="shared" si="39"/>
        <v>0</v>
      </c>
      <c r="E90" s="238">
        <f t="shared" si="39"/>
        <v>0</v>
      </c>
      <c r="F90" s="238">
        <f t="shared" si="39"/>
        <v>0</v>
      </c>
      <c r="G90" s="238">
        <f t="shared" si="39"/>
        <v>0</v>
      </c>
    </row>
    <row r="91" spans="1:7" x14ac:dyDescent="0.25">
      <c r="A91" s="213">
        <v>4241</v>
      </c>
      <c r="B91" s="215" t="s">
        <v>96</v>
      </c>
      <c r="C91" s="239">
        <v>0</v>
      </c>
      <c r="D91" s="239">
        <v>0</v>
      </c>
      <c r="E91" s="239">
        <v>0</v>
      </c>
      <c r="F91" s="239">
        <v>0</v>
      </c>
      <c r="G91" s="239">
        <v>0</v>
      </c>
    </row>
    <row r="92" spans="1:7" x14ac:dyDescent="0.25">
      <c r="A92" s="234"/>
      <c r="B92" s="251" t="s">
        <v>253</v>
      </c>
      <c r="C92" s="240">
        <f>C93+C100+C114</f>
        <v>30515.95</v>
      </c>
      <c r="D92" s="240">
        <f t="shared" ref="D92:F92" si="40">D93+D100+D114</f>
        <v>12874.77</v>
      </c>
      <c r="E92" s="240">
        <f t="shared" si="40"/>
        <v>20891.72</v>
      </c>
      <c r="F92" s="240">
        <f t="shared" si="40"/>
        <v>2521.7200000000003</v>
      </c>
      <c r="G92" s="240">
        <f t="shared" ref="G92" si="41">G93+G100+G114</f>
        <v>2521.7200000000003</v>
      </c>
    </row>
    <row r="93" spans="1:7" x14ac:dyDescent="0.25">
      <c r="A93" s="227">
        <v>31</v>
      </c>
      <c r="B93" s="228" t="s">
        <v>15</v>
      </c>
      <c r="C93" s="229">
        <f>C94+C96+C98</f>
        <v>10907.89</v>
      </c>
      <c r="D93" s="229">
        <f t="shared" ref="D93:F93" si="42">D94+D96+D98</f>
        <v>9410.7099999999991</v>
      </c>
      <c r="E93" s="229">
        <f t="shared" si="42"/>
        <v>17000</v>
      </c>
      <c r="F93" s="229">
        <f t="shared" si="42"/>
        <v>0</v>
      </c>
      <c r="G93" s="229">
        <f t="shared" ref="G93" si="43">G94+G96+G98</f>
        <v>0</v>
      </c>
    </row>
    <row r="94" spans="1:7" x14ac:dyDescent="0.25">
      <c r="A94" s="184">
        <v>311</v>
      </c>
      <c r="B94" s="184" t="s">
        <v>205</v>
      </c>
      <c r="C94" s="186">
        <f>C95</f>
        <v>8594</v>
      </c>
      <c r="D94" s="186">
        <f t="shared" ref="D94:G94" si="44">D95</f>
        <v>7565.2</v>
      </c>
      <c r="E94" s="186">
        <f t="shared" si="44"/>
        <v>12000</v>
      </c>
      <c r="F94" s="186">
        <f t="shared" si="44"/>
        <v>0</v>
      </c>
      <c r="G94" s="186">
        <f t="shared" si="44"/>
        <v>0</v>
      </c>
    </row>
    <row r="95" spans="1:7" x14ac:dyDescent="0.25">
      <c r="A95" s="187">
        <v>3111</v>
      </c>
      <c r="B95" s="187" t="s">
        <v>66</v>
      </c>
      <c r="C95" s="189">
        <v>8594</v>
      </c>
      <c r="D95" s="196">
        <v>7565.2</v>
      </c>
      <c r="E95" s="196">
        <v>12000</v>
      </c>
      <c r="F95" s="196">
        <v>0</v>
      </c>
      <c r="G95" s="196">
        <v>0</v>
      </c>
    </row>
    <row r="96" spans="1:7" x14ac:dyDescent="0.25">
      <c r="A96" s="184">
        <v>312</v>
      </c>
      <c r="B96" s="184" t="s">
        <v>67</v>
      </c>
      <c r="C96" s="186">
        <f>C97</f>
        <v>895.88</v>
      </c>
      <c r="D96" s="186">
        <f t="shared" ref="D96:G96" si="45">D97</f>
        <v>597.26</v>
      </c>
      <c r="E96" s="186">
        <f t="shared" si="45"/>
        <v>3000</v>
      </c>
      <c r="F96" s="186">
        <f t="shared" si="45"/>
        <v>0</v>
      </c>
      <c r="G96" s="186">
        <f t="shared" si="45"/>
        <v>0</v>
      </c>
    </row>
    <row r="97" spans="1:7" x14ac:dyDescent="0.25">
      <c r="A97" s="187">
        <v>3121</v>
      </c>
      <c r="B97" s="187" t="s">
        <v>67</v>
      </c>
      <c r="C97" s="189">
        <v>895.88</v>
      </c>
      <c r="D97" s="189">
        <v>597.26</v>
      </c>
      <c r="E97" s="189">
        <v>3000</v>
      </c>
      <c r="F97" s="189">
        <v>0</v>
      </c>
      <c r="G97" s="189">
        <v>0</v>
      </c>
    </row>
    <row r="98" spans="1:7" x14ac:dyDescent="0.25">
      <c r="A98" s="184">
        <v>313</v>
      </c>
      <c r="B98" s="184" t="s">
        <v>206</v>
      </c>
      <c r="C98" s="186">
        <f>C99</f>
        <v>1418.01</v>
      </c>
      <c r="D98" s="186">
        <f t="shared" ref="D98:G98" si="46">D99</f>
        <v>1248.25</v>
      </c>
      <c r="E98" s="186">
        <f t="shared" si="46"/>
        <v>2000</v>
      </c>
      <c r="F98" s="186">
        <f t="shared" si="46"/>
        <v>0</v>
      </c>
      <c r="G98" s="186">
        <f t="shared" si="46"/>
        <v>0</v>
      </c>
    </row>
    <row r="99" spans="1:7" x14ac:dyDescent="0.25">
      <c r="A99" s="187">
        <v>3132</v>
      </c>
      <c r="B99" s="187" t="s">
        <v>207</v>
      </c>
      <c r="C99" s="189">
        <v>1418.01</v>
      </c>
      <c r="D99" s="189">
        <v>1248.25</v>
      </c>
      <c r="E99" s="189">
        <v>2000</v>
      </c>
      <c r="F99" s="189">
        <v>0</v>
      </c>
      <c r="G99" s="189">
        <v>0</v>
      </c>
    </row>
    <row r="100" spans="1:7" x14ac:dyDescent="0.25">
      <c r="A100" s="230">
        <v>32</v>
      </c>
      <c r="B100" s="230" t="s">
        <v>22</v>
      </c>
      <c r="C100" s="231">
        <f>C101+C104+C108+C111</f>
        <v>11708.490000000002</v>
      </c>
      <c r="D100" s="231">
        <f t="shared" ref="D100:F100" si="47">D101+D104+D108+D111</f>
        <v>2800.45</v>
      </c>
      <c r="E100" s="231">
        <f t="shared" si="47"/>
        <v>3228.11</v>
      </c>
      <c r="F100" s="231">
        <f t="shared" si="47"/>
        <v>1858.1100000000001</v>
      </c>
      <c r="G100" s="231">
        <f t="shared" ref="G100" si="48">G101+G104+G108+G111</f>
        <v>1858.1100000000001</v>
      </c>
    </row>
    <row r="101" spans="1:7" x14ac:dyDescent="0.25">
      <c r="A101" s="184">
        <v>321</v>
      </c>
      <c r="B101" s="184" t="s">
        <v>209</v>
      </c>
      <c r="C101" s="186">
        <f>C102+C103</f>
        <v>1073.6100000000001</v>
      </c>
      <c r="D101" s="186">
        <f t="shared" ref="D101:F101" si="49">D102+D103</f>
        <v>955.6</v>
      </c>
      <c r="E101" s="186">
        <f t="shared" si="49"/>
        <v>1370</v>
      </c>
      <c r="F101" s="186">
        <f t="shared" si="49"/>
        <v>0</v>
      </c>
      <c r="G101" s="186">
        <f t="shared" ref="G101" si="50">G102+G103</f>
        <v>0</v>
      </c>
    </row>
    <row r="102" spans="1:7" x14ac:dyDescent="0.25">
      <c r="A102" s="187">
        <v>3211</v>
      </c>
      <c r="B102" s="187" t="s">
        <v>36</v>
      </c>
      <c r="C102" s="189">
        <v>124.5</v>
      </c>
      <c r="D102" s="189">
        <v>159.26</v>
      </c>
      <c r="E102" s="189">
        <v>250</v>
      </c>
      <c r="F102" s="189">
        <v>0</v>
      </c>
      <c r="G102" s="189">
        <v>0</v>
      </c>
    </row>
    <row r="103" spans="1:7" x14ac:dyDescent="0.25">
      <c r="A103" s="187">
        <v>3212</v>
      </c>
      <c r="B103" s="187" t="s">
        <v>210</v>
      </c>
      <c r="C103" s="189">
        <v>949.11</v>
      </c>
      <c r="D103" s="189">
        <v>796.34</v>
      </c>
      <c r="E103" s="189">
        <v>1120</v>
      </c>
      <c r="F103" s="189">
        <v>0</v>
      </c>
      <c r="G103" s="189">
        <v>0</v>
      </c>
    </row>
    <row r="104" spans="1:7" x14ac:dyDescent="0.25">
      <c r="A104" s="184">
        <v>322</v>
      </c>
      <c r="B104" s="184" t="s">
        <v>212</v>
      </c>
      <c r="C104" s="186">
        <f>C105+C106+C107</f>
        <v>8975.85</v>
      </c>
      <c r="D104" s="186">
        <f t="shared" ref="D104:F104" si="51">D105+D106+D107</f>
        <v>0</v>
      </c>
      <c r="E104" s="186">
        <f t="shared" si="51"/>
        <v>0</v>
      </c>
      <c r="F104" s="186">
        <f t="shared" si="51"/>
        <v>0</v>
      </c>
      <c r="G104" s="186">
        <f t="shared" ref="G104" si="52">G105+G106+G107</f>
        <v>0</v>
      </c>
    </row>
    <row r="105" spans="1:7" x14ac:dyDescent="0.25">
      <c r="A105" s="187">
        <v>3222</v>
      </c>
      <c r="B105" s="187" t="s">
        <v>254</v>
      </c>
      <c r="C105" s="189">
        <v>1328.05</v>
      </c>
      <c r="D105" s="189">
        <v>0</v>
      </c>
      <c r="E105" s="189">
        <v>0</v>
      </c>
      <c r="F105" s="189">
        <v>0</v>
      </c>
      <c r="G105" s="189">
        <v>0</v>
      </c>
    </row>
    <row r="106" spans="1:7" x14ac:dyDescent="0.25">
      <c r="A106" s="187">
        <v>3223</v>
      </c>
      <c r="B106" s="187" t="s">
        <v>215</v>
      </c>
      <c r="C106" s="189">
        <v>3868.88</v>
      </c>
      <c r="D106" s="189">
        <v>0</v>
      </c>
      <c r="E106" s="189">
        <v>0</v>
      </c>
      <c r="F106" s="189">
        <v>0</v>
      </c>
      <c r="G106" s="189">
        <v>0</v>
      </c>
    </row>
    <row r="107" spans="1:7" x14ac:dyDescent="0.25">
      <c r="A107" s="187">
        <v>3225</v>
      </c>
      <c r="B107" s="187" t="s">
        <v>41</v>
      </c>
      <c r="C107" s="189">
        <v>3778.92</v>
      </c>
      <c r="D107" s="189">
        <v>0</v>
      </c>
      <c r="E107" s="189">
        <v>0</v>
      </c>
      <c r="F107" s="189">
        <v>0</v>
      </c>
      <c r="G107" s="189">
        <v>0</v>
      </c>
    </row>
    <row r="108" spans="1:7" x14ac:dyDescent="0.25">
      <c r="A108" s="184">
        <v>323</v>
      </c>
      <c r="B108" s="184" t="s">
        <v>219</v>
      </c>
      <c r="C108" s="186">
        <f>C109+C110</f>
        <v>1659.0300000000002</v>
      </c>
      <c r="D108" s="186">
        <f t="shared" ref="D108:F108" si="53">D109+D110</f>
        <v>1844.85</v>
      </c>
      <c r="E108" s="186">
        <f t="shared" si="53"/>
        <v>1858.1100000000001</v>
      </c>
      <c r="F108" s="186">
        <f t="shared" si="53"/>
        <v>1858.1100000000001</v>
      </c>
      <c r="G108" s="186">
        <f t="shared" ref="G108" si="54">G109+G110</f>
        <v>1858.1100000000001</v>
      </c>
    </row>
    <row r="109" spans="1:7" x14ac:dyDescent="0.25">
      <c r="A109" s="187">
        <v>3232</v>
      </c>
      <c r="B109" s="187" t="s">
        <v>220</v>
      </c>
      <c r="C109" s="189">
        <v>1128.1400000000001</v>
      </c>
      <c r="D109" s="189">
        <v>1327.23</v>
      </c>
      <c r="E109" s="189">
        <v>1327.23</v>
      </c>
      <c r="F109" s="189">
        <v>1327.23</v>
      </c>
      <c r="G109" s="189">
        <v>1327.23</v>
      </c>
    </row>
    <row r="110" spans="1:7" x14ac:dyDescent="0.25">
      <c r="A110" s="187">
        <v>3237</v>
      </c>
      <c r="B110" s="187" t="s">
        <v>47</v>
      </c>
      <c r="C110" s="189">
        <v>530.89</v>
      </c>
      <c r="D110" s="189">
        <v>517.62</v>
      </c>
      <c r="E110" s="189">
        <v>530.88</v>
      </c>
      <c r="F110" s="189">
        <v>530.88</v>
      </c>
      <c r="G110" s="189">
        <v>530.88</v>
      </c>
    </row>
    <row r="111" spans="1:7" x14ac:dyDescent="0.25">
      <c r="A111" s="184">
        <v>329</v>
      </c>
      <c r="B111" s="184" t="s">
        <v>50</v>
      </c>
      <c r="C111" s="186">
        <f>C112+C113</f>
        <v>0</v>
      </c>
      <c r="D111" s="186">
        <f t="shared" ref="D111:F111" si="55">D112+D113</f>
        <v>0</v>
      </c>
      <c r="E111" s="186">
        <f t="shared" si="55"/>
        <v>0</v>
      </c>
      <c r="F111" s="186">
        <f t="shared" si="55"/>
        <v>0</v>
      </c>
      <c r="G111" s="186">
        <f t="shared" ref="G111" si="56">G112+G113</f>
        <v>0</v>
      </c>
    </row>
    <row r="112" spans="1:7" x14ac:dyDescent="0.25">
      <c r="A112" s="187">
        <v>3291</v>
      </c>
      <c r="B112" s="187" t="s">
        <v>89</v>
      </c>
      <c r="C112" s="189">
        <v>0</v>
      </c>
      <c r="D112" s="189">
        <v>0</v>
      </c>
      <c r="E112" s="189">
        <v>0</v>
      </c>
      <c r="F112" s="189">
        <v>0</v>
      </c>
      <c r="G112" s="189">
        <v>0</v>
      </c>
    </row>
    <row r="113" spans="1:7" x14ac:dyDescent="0.25">
      <c r="A113" s="187">
        <v>3299</v>
      </c>
      <c r="B113" s="187" t="s">
        <v>50</v>
      </c>
      <c r="C113" s="189">
        <v>0</v>
      </c>
      <c r="D113" s="189">
        <v>0</v>
      </c>
      <c r="E113" s="189">
        <v>0</v>
      </c>
      <c r="F113" s="189">
        <v>0</v>
      </c>
      <c r="G113" s="189">
        <v>0</v>
      </c>
    </row>
    <row r="114" spans="1:7" x14ac:dyDescent="0.25">
      <c r="A114" s="232">
        <v>42</v>
      </c>
      <c r="B114" s="233" t="s">
        <v>227</v>
      </c>
      <c r="C114" s="231">
        <f>C115</f>
        <v>7899.57</v>
      </c>
      <c r="D114" s="231">
        <f t="shared" ref="D114:G114" si="57">D115</f>
        <v>663.61</v>
      </c>
      <c r="E114" s="231">
        <f t="shared" si="57"/>
        <v>663.61</v>
      </c>
      <c r="F114" s="231">
        <f t="shared" si="57"/>
        <v>663.61</v>
      </c>
      <c r="G114" s="231">
        <f t="shared" si="57"/>
        <v>663.61</v>
      </c>
    </row>
    <row r="115" spans="1:7" x14ac:dyDescent="0.25">
      <c r="A115" s="198">
        <v>422</v>
      </c>
      <c r="B115" s="184" t="s">
        <v>255</v>
      </c>
      <c r="C115" s="186">
        <f>C116+C117</f>
        <v>7899.57</v>
      </c>
      <c r="D115" s="186">
        <f t="shared" ref="D115:F115" si="58">D116+D117</f>
        <v>663.61</v>
      </c>
      <c r="E115" s="186">
        <f t="shared" si="58"/>
        <v>663.61</v>
      </c>
      <c r="F115" s="186">
        <f t="shared" si="58"/>
        <v>663.61</v>
      </c>
      <c r="G115" s="186">
        <f t="shared" ref="G115" si="59">G116+G117</f>
        <v>663.61</v>
      </c>
    </row>
    <row r="116" spans="1:7" x14ac:dyDescent="0.25">
      <c r="A116" s="213">
        <v>4221</v>
      </c>
      <c r="B116" s="214" t="s">
        <v>76</v>
      </c>
      <c r="C116" s="189">
        <v>5725.44</v>
      </c>
      <c r="D116" s="196">
        <v>663.61</v>
      </c>
      <c r="E116" s="196">
        <v>663.61</v>
      </c>
      <c r="F116" s="196">
        <v>663.61</v>
      </c>
      <c r="G116" s="196">
        <v>663.61</v>
      </c>
    </row>
    <row r="117" spans="1:7" x14ac:dyDescent="0.25">
      <c r="A117" s="187">
        <v>4227</v>
      </c>
      <c r="B117" s="241" t="s">
        <v>186</v>
      </c>
      <c r="C117" s="189">
        <v>2174.13</v>
      </c>
      <c r="D117" s="189">
        <v>0</v>
      </c>
      <c r="E117" s="189">
        <v>0</v>
      </c>
      <c r="F117" s="189">
        <v>0</v>
      </c>
      <c r="G117" s="189">
        <v>0</v>
      </c>
    </row>
    <row r="118" spans="1:7" x14ac:dyDescent="0.25">
      <c r="A118" s="234"/>
      <c r="B118" s="251" t="s">
        <v>256</v>
      </c>
      <c r="C118" s="180">
        <f>C119+C145</f>
        <v>36559.350000000006</v>
      </c>
      <c r="D118" s="180">
        <f t="shared" ref="D118:F118" si="60">D119+D145</f>
        <v>35280.11</v>
      </c>
      <c r="E118" s="180">
        <f t="shared" si="60"/>
        <v>41827</v>
      </c>
      <c r="F118" s="180">
        <f t="shared" si="60"/>
        <v>41827</v>
      </c>
      <c r="G118" s="180">
        <f t="shared" ref="G118" si="61">G119+G145</f>
        <v>41827</v>
      </c>
    </row>
    <row r="119" spans="1:7" x14ac:dyDescent="0.25">
      <c r="A119" s="230">
        <v>32</v>
      </c>
      <c r="B119" s="230" t="s">
        <v>22</v>
      </c>
      <c r="C119" s="231">
        <f>C120+C124+C130+C140</f>
        <v>35869.19</v>
      </c>
      <c r="D119" s="231">
        <f t="shared" ref="D119:F119" si="62">D120+D124+D130+D140</f>
        <v>34477.129999999997</v>
      </c>
      <c r="E119" s="231">
        <f t="shared" si="62"/>
        <v>40970.36</v>
      </c>
      <c r="F119" s="231">
        <f t="shared" si="62"/>
        <v>40970.36</v>
      </c>
      <c r="G119" s="231">
        <f t="shared" ref="G119" si="63">G120+G124+G130+G140</f>
        <v>40970.36</v>
      </c>
    </row>
    <row r="120" spans="1:7" x14ac:dyDescent="0.25">
      <c r="A120" s="184">
        <v>321</v>
      </c>
      <c r="B120" s="184" t="s">
        <v>209</v>
      </c>
      <c r="C120" s="186">
        <f>C121+C122+C123</f>
        <v>2455.29</v>
      </c>
      <c r="D120" s="186">
        <f t="shared" ref="D120:F120" si="64">D121+D122+D123</f>
        <v>2455.37</v>
      </c>
      <c r="E120" s="186">
        <f t="shared" si="64"/>
        <v>2865</v>
      </c>
      <c r="F120" s="186">
        <f t="shared" si="64"/>
        <v>2865</v>
      </c>
      <c r="G120" s="186">
        <f t="shared" ref="G120" si="65">G121+G122+G123</f>
        <v>2865</v>
      </c>
    </row>
    <row r="121" spans="1:7" x14ac:dyDescent="0.25">
      <c r="A121" s="187">
        <v>3211</v>
      </c>
      <c r="B121" s="187" t="s">
        <v>36</v>
      </c>
      <c r="C121" s="189">
        <v>2236.3000000000002</v>
      </c>
      <c r="D121" s="196">
        <v>2256.29</v>
      </c>
      <c r="E121" s="196">
        <v>2600</v>
      </c>
      <c r="F121" s="196">
        <v>2600</v>
      </c>
      <c r="G121" s="196">
        <v>2600</v>
      </c>
    </row>
    <row r="122" spans="1:7" x14ac:dyDescent="0.25">
      <c r="A122" s="187">
        <v>3213</v>
      </c>
      <c r="B122" s="187" t="s">
        <v>37</v>
      </c>
      <c r="C122" s="189">
        <v>218.99</v>
      </c>
      <c r="D122" s="196">
        <v>185.81</v>
      </c>
      <c r="E122" s="196">
        <v>250</v>
      </c>
      <c r="F122" s="196">
        <v>250</v>
      </c>
      <c r="G122" s="196">
        <v>250</v>
      </c>
    </row>
    <row r="123" spans="1:7" x14ac:dyDescent="0.25">
      <c r="A123" s="187">
        <v>3214</v>
      </c>
      <c r="B123" s="187" t="s">
        <v>257</v>
      </c>
      <c r="C123" s="189">
        <v>0</v>
      </c>
      <c r="D123" s="189">
        <v>13.27</v>
      </c>
      <c r="E123" s="189">
        <v>15</v>
      </c>
      <c r="F123" s="189">
        <v>15</v>
      </c>
      <c r="G123" s="189">
        <v>15</v>
      </c>
    </row>
    <row r="124" spans="1:7" x14ac:dyDescent="0.25">
      <c r="A124" s="184">
        <v>322</v>
      </c>
      <c r="B124" s="184" t="s">
        <v>212</v>
      </c>
      <c r="C124" s="186">
        <f>C125+C126+C127+C128+C129</f>
        <v>21248.63</v>
      </c>
      <c r="D124" s="186">
        <f t="shared" ref="D124:F124" si="66">D125+D126+D127+D128+D129</f>
        <v>20952.670000000002</v>
      </c>
      <c r="E124" s="186">
        <f t="shared" si="66"/>
        <v>24107.68</v>
      </c>
      <c r="F124" s="186">
        <f t="shared" si="66"/>
        <v>24107.68</v>
      </c>
      <c r="G124" s="186">
        <f t="shared" ref="G124" si="67">G125+G126+G127+G128+G129</f>
        <v>24107.68</v>
      </c>
    </row>
    <row r="125" spans="1:7" x14ac:dyDescent="0.25">
      <c r="A125" s="187">
        <v>3221</v>
      </c>
      <c r="B125" s="187" t="s">
        <v>213</v>
      </c>
      <c r="C125" s="189">
        <v>4831.67</v>
      </c>
      <c r="D125" s="189">
        <v>4297.5600000000004</v>
      </c>
      <c r="E125" s="189">
        <v>5924.68</v>
      </c>
      <c r="F125" s="189">
        <v>5924.68</v>
      </c>
      <c r="G125" s="189">
        <v>5924.68</v>
      </c>
    </row>
    <row r="126" spans="1:7" x14ac:dyDescent="0.25">
      <c r="A126" s="187">
        <v>3223</v>
      </c>
      <c r="B126" s="187" t="s">
        <v>215</v>
      </c>
      <c r="C126" s="189">
        <v>13426.94</v>
      </c>
      <c r="D126" s="189">
        <v>13935.89</v>
      </c>
      <c r="E126" s="189">
        <v>15000</v>
      </c>
      <c r="F126" s="189">
        <v>15000</v>
      </c>
      <c r="G126" s="189">
        <v>15000</v>
      </c>
    </row>
    <row r="127" spans="1:7" x14ac:dyDescent="0.25">
      <c r="A127" s="187">
        <v>3224</v>
      </c>
      <c r="B127" s="187" t="s">
        <v>216</v>
      </c>
      <c r="C127" s="189">
        <v>1259.24</v>
      </c>
      <c r="D127" s="189">
        <v>2188.33</v>
      </c>
      <c r="E127" s="189">
        <v>2248</v>
      </c>
      <c r="F127" s="189">
        <v>2248</v>
      </c>
      <c r="G127" s="189">
        <v>2248</v>
      </c>
    </row>
    <row r="128" spans="1:7" x14ac:dyDescent="0.25">
      <c r="A128" s="187">
        <v>3225</v>
      </c>
      <c r="B128" s="187" t="s">
        <v>41</v>
      </c>
      <c r="C128" s="189">
        <v>798.77</v>
      </c>
      <c r="D128" s="189">
        <v>331.81</v>
      </c>
      <c r="E128" s="189">
        <v>600</v>
      </c>
      <c r="F128" s="189">
        <v>600</v>
      </c>
      <c r="G128" s="189">
        <v>600</v>
      </c>
    </row>
    <row r="129" spans="1:7" x14ac:dyDescent="0.25">
      <c r="A129" s="187">
        <v>3227</v>
      </c>
      <c r="B129" s="187" t="s">
        <v>218</v>
      </c>
      <c r="C129" s="189">
        <v>932.01</v>
      </c>
      <c r="D129" s="189">
        <v>199.08</v>
      </c>
      <c r="E129" s="189">
        <v>335</v>
      </c>
      <c r="F129" s="189">
        <v>335</v>
      </c>
      <c r="G129" s="189">
        <v>335</v>
      </c>
    </row>
    <row r="130" spans="1:7" x14ac:dyDescent="0.25">
      <c r="A130" s="184">
        <v>323</v>
      </c>
      <c r="B130" s="184" t="s">
        <v>219</v>
      </c>
      <c r="C130" s="186">
        <f>C131+C132+C133+C134+C135+C136+C137+C138+C139</f>
        <v>10164.019999999999</v>
      </c>
      <c r="D130" s="186">
        <f t="shared" ref="D130:F130" si="68">D131+D132+D133+D134+D135+D136+D137+D138+D139</f>
        <v>9118.06</v>
      </c>
      <c r="E130" s="186">
        <f t="shared" si="68"/>
        <v>12055</v>
      </c>
      <c r="F130" s="186">
        <f t="shared" si="68"/>
        <v>12055</v>
      </c>
      <c r="G130" s="186">
        <f t="shared" ref="G130" si="69">G131+G132+G133+G134+G135+G136+G137+G138+G139</f>
        <v>12055</v>
      </c>
    </row>
    <row r="131" spans="1:7" x14ac:dyDescent="0.25">
      <c r="A131" s="187">
        <v>3231</v>
      </c>
      <c r="B131" s="187" t="s">
        <v>43</v>
      </c>
      <c r="C131" s="189">
        <v>1204.26</v>
      </c>
      <c r="D131" s="189">
        <v>1260.8599999999999</v>
      </c>
      <c r="E131" s="189">
        <v>1300</v>
      </c>
      <c r="F131" s="189">
        <v>1300</v>
      </c>
      <c r="G131" s="189">
        <v>1300</v>
      </c>
    </row>
    <row r="132" spans="1:7" x14ac:dyDescent="0.25">
      <c r="A132" s="187">
        <v>3232</v>
      </c>
      <c r="B132" s="187" t="s">
        <v>220</v>
      </c>
      <c r="C132" s="189">
        <v>3517.15</v>
      </c>
      <c r="D132" s="189">
        <v>2588.1</v>
      </c>
      <c r="E132" s="189">
        <v>2800</v>
      </c>
      <c r="F132" s="189">
        <v>2800</v>
      </c>
      <c r="G132" s="189">
        <v>2800</v>
      </c>
    </row>
    <row r="133" spans="1:7" x14ac:dyDescent="0.25">
      <c r="A133" s="187">
        <v>3233</v>
      </c>
      <c r="B133" s="187" t="s">
        <v>187</v>
      </c>
      <c r="C133" s="189">
        <v>21.24</v>
      </c>
      <c r="D133" s="189">
        <v>0</v>
      </c>
      <c r="E133" s="189">
        <v>130</v>
      </c>
      <c r="F133" s="189">
        <v>130</v>
      </c>
      <c r="G133" s="189">
        <v>130</v>
      </c>
    </row>
    <row r="134" spans="1:7" x14ac:dyDescent="0.25">
      <c r="A134" s="187">
        <v>3234</v>
      </c>
      <c r="B134" s="187" t="s">
        <v>44</v>
      </c>
      <c r="C134" s="189">
        <v>1256.78</v>
      </c>
      <c r="D134" s="189">
        <v>1260.8599999999999</v>
      </c>
      <c r="E134" s="189">
        <v>1600</v>
      </c>
      <c r="F134" s="189">
        <v>1600</v>
      </c>
      <c r="G134" s="189">
        <v>1600</v>
      </c>
    </row>
    <row r="135" spans="1:7" x14ac:dyDescent="0.25">
      <c r="A135" s="187">
        <v>3235</v>
      </c>
      <c r="B135" s="187" t="s">
        <v>45</v>
      </c>
      <c r="C135" s="189">
        <v>165.9</v>
      </c>
      <c r="D135" s="189">
        <v>291.99</v>
      </c>
      <c r="E135" s="189">
        <v>280</v>
      </c>
      <c r="F135" s="189">
        <v>280</v>
      </c>
      <c r="G135" s="189">
        <v>280</v>
      </c>
    </row>
    <row r="136" spans="1:7" x14ac:dyDescent="0.25">
      <c r="A136" s="187">
        <v>3236</v>
      </c>
      <c r="B136" s="187" t="s">
        <v>222</v>
      </c>
      <c r="C136" s="189">
        <v>1578.96</v>
      </c>
      <c r="D136" s="189">
        <v>1194.51</v>
      </c>
      <c r="E136" s="189">
        <v>3000</v>
      </c>
      <c r="F136" s="189">
        <v>3000</v>
      </c>
      <c r="G136" s="189">
        <v>3000</v>
      </c>
    </row>
    <row r="137" spans="1:7" x14ac:dyDescent="0.25">
      <c r="A137" s="187">
        <v>3237</v>
      </c>
      <c r="B137" s="187" t="s">
        <v>47</v>
      </c>
      <c r="C137" s="189">
        <v>6.64</v>
      </c>
      <c r="D137" s="189">
        <v>0</v>
      </c>
      <c r="E137" s="189">
        <v>400</v>
      </c>
      <c r="F137" s="189">
        <v>400</v>
      </c>
      <c r="G137" s="189">
        <v>400</v>
      </c>
    </row>
    <row r="138" spans="1:7" x14ac:dyDescent="0.25">
      <c r="A138" s="187">
        <v>3238</v>
      </c>
      <c r="B138" s="187" t="s">
        <v>48</v>
      </c>
      <c r="C138" s="189">
        <v>1194.51</v>
      </c>
      <c r="D138" s="189">
        <v>1194.51</v>
      </c>
      <c r="E138" s="189">
        <v>1195</v>
      </c>
      <c r="F138" s="189">
        <v>1195</v>
      </c>
      <c r="G138" s="189">
        <v>1195</v>
      </c>
    </row>
    <row r="139" spans="1:7" x14ac:dyDescent="0.25">
      <c r="A139" s="187">
        <v>3239</v>
      </c>
      <c r="B139" s="187" t="s">
        <v>223</v>
      </c>
      <c r="C139" s="189">
        <v>1218.58</v>
      </c>
      <c r="D139" s="189">
        <v>1327.23</v>
      </c>
      <c r="E139" s="189">
        <v>1350</v>
      </c>
      <c r="F139" s="189">
        <v>1350</v>
      </c>
      <c r="G139" s="189">
        <v>1350</v>
      </c>
    </row>
    <row r="140" spans="1:7" x14ac:dyDescent="0.25">
      <c r="A140" s="184">
        <v>329</v>
      </c>
      <c r="B140" s="184" t="s">
        <v>50</v>
      </c>
      <c r="C140" s="186">
        <f>C141+C142+C143+C144</f>
        <v>2001.25</v>
      </c>
      <c r="D140" s="186">
        <f t="shared" ref="D140:F140" si="70">D141+D142+D143+D144</f>
        <v>1951.03</v>
      </c>
      <c r="E140" s="186">
        <f t="shared" si="70"/>
        <v>1942.68</v>
      </c>
      <c r="F140" s="186">
        <f t="shared" si="70"/>
        <v>1942.68</v>
      </c>
      <c r="G140" s="186">
        <f t="shared" ref="G140" si="71">G141+G142+G143+G144</f>
        <v>1942.68</v>
      </c>
    </row>
    <row r="141" spans="1:7" x14ac:dyDescent="0.25">
      <c r="A141" s="187">
        <v>3293</v>
      </c>
      <c r="B141" s="187" t="s">
        <v>51</v>
      </c>
      <c r="C141" s="189">
        <v>508.38</v>
      </c>
      <c r="D141" s="189">
        <v>265.45</v>
      </c>
      <c r="E141" s="189">
        <v>265.45</v>
      </c>
      <c r="F141" s="189">
        <v>265.45</v>
      </c>
      <c r="G141" s="189">
        <v>265.45</v>
      </c>
    </row>
    <row r="142" spans="1:7" x14ac:dyDescent="0.25">
      <c r="A142" s="187">
        <v>3294</v>
      </c>
      <c r="B142" s="187" t="s">
        <v>52</v>
      </c>
      <c r="C142" s="189">
        <v>283.7</v>
      </c>
      <c r="D142" s="189">
        <v>225.63</v>
      </c>
      <c r="E142" s="189">
        <v>300</v>
      </c>
      <c r="F142" s="189">
        <v>300</v>
      </c>
      <c r="G142" s="189">
        <v>300</v>
      </c>
    </row>
    <row r="143" spans="1:7" x14ac:dyDescent="0.25">
      <c r="A143" s="187">
        <v>3295</v>
      </c>
      <c r="B143" s="187" t="s">
        <v>53</v>
      </c>
      <c r="C143" s="189">
        <v>106.18</v>
      </c>
      <c r="D143" s="189">
        <v>132.72</v>
      </c>
      <c r="E143" s="189">
        <v>50</v>
      </c>
      <c r="F143" s="189">
        <v>50</v>
      </c>
      <c r="G143" s="189">
        <v>50</v>
      </c>
    </row>
    <row r="144" spans="1:7" x14ac:dyDescent="0.25">
      <c r="A144" s="187">
        <v>3299</v>
      </c>
      <c r="B144" s="187" t="s">
        <v>50</v>
      </c>
      <c r="C144" s="189">
        <v>1102.99</v>
      </c>
      <c r="D144" s="189">
        <v>1327.23</v>
      </c>
      <c r="E144" s="189">
        <v>1327.23</v>
      </c>
      <c r="F144" s="189">
        <v>1327.23</v>
      </c>
      <c r="G144" s="189">
        <v>1327.23</v>
      </c>
    </row>
    <row r="145" spans="1:7" x14ac:dyDescent="0.25">
      <c r="A145" s="230">
        <v>34</v>
      </c>
      <c r="B145" s="230" t="s">
        <v>146</v>
      </c>
      <c r="C145" s="231">
        <f>C146</f>
        <v>690.16</v>
      </c>
      <c r="D145" s="231">
        <f t="shared" ref="D145:G145" si="72">D146</f>
        <v>802.98</v>
      </c>
      <c r="E145" s="231">
        <f t="shared" si="72"/>
        <v>856.64</v>
      </c>
      <c r="F145" s="231">
        <f t="shared" si="72"/>
        <v>856.64</v>
      </c>
      <c r="G145" s="231">
        <f t="shared" si="72"/>
        <v>856.64</v>
      </c>
    </row>
    <row r="146" spans="1:7" x14ac:dyDescent="0.25">
      <c r="A146" s="184">
        <v>343</v>
      </c>
      <c r="B146" s="184" t="s">
        <v>224</v>
      </c>
      <c r="C146" s="186">
        <f>C147+C148</f>
        <v>690.16</v>
      </c>
      <c r="D146" s="186">
        <f t="shared" ref="D146:F146" si="73">D147+D148</f>
        <v>802.98</v>
      </c>
      <c r="E146" s="186">
        <f t="shared" si="73"/>
        <v>856.64</v>
      </c>
      <c r="F146" s="186">
        <f t="shared" si="73"/>
        <v>856.64</v>
      </c>
      <c r="G146" s="186">
        <f t="shared" ref="G146" si="74">G147+G148</f>
        <v>856.64</v>
      </c>
    </row>
    <row r="147" spans="1:7" x14ac:dyDescent="0.25">
      <c r="A147" s="187">
        <v>3431</v>
      </c>
      <c r="B147" s="187" t="s">
        <v>225</v>
      </c>
      <c r="C147" s="189">
        <v>690.16</v>
      </c>
      <c r="D147" s="189">
        <v>796.34</v>
      </c>
      <c r="E147" s="189">
        <v>850</v>
      </c>
      <c r="F147" s="189">
        <v>850</v>
      </c>
      <c r="G147" s="189">
        <v>850</v>
      </c>
    </row>
    <row r="148" spans="1:7" x14ac:dyDescent="0.25">
      <c r="A148" s="187">
        <v>3433</v>
      </c>
      <c r="B148" s="187" t="s">
        <v>56</v>
      </c>
      <c r="C148" s="189">
        <v>0</v>
      </c>
      <c r="D148" s="196">
        <v>6.64</v>
      </c>
      <c r="E148" s="196">
        <v>6.64</v>
      </c>
      <c r="F148" s="196">
        <v>6.64</v>
      </c>
      <c r="G148" s="196">
        <v>6.64</v>
      </c>
    </row>
    <row r="149" spans="1:7" x14ac:dyDescent="0.25">
      <c r="A149" s="242"/>
      <c r="B149" s="252" t="s">
        <v>258</v>
      </c>
      <c r="C149" s="180">
        <f>C150</f>
        <v>714.71</v>
      </c>
      <c r="D149" s="180">
        <f t="shared" ref="D149:G149" si="75">D150</f>
        <v>663.61</v>
      </c>
      <c r="E149" s="180">
        <f t="shared" si="75"/>
        <v>0</v>
      </c>
      <c r="F149" s="180">
        <f t="shared" si="75"/>
        <v>0</v>
      </c>
      <c r="G149" s="180">
        <f t="shared" si="75"/>
        <v>0</v>
      </c>
    </row>
    <row r="150" spans="1:7" x14ac:dyDescent="0.25">
      <c r="A150" s="232">
        <v>42</v>
      </c>
      <c r="B150" s="233" t="s">
        <v>227</v>
      </c>
      <c r="C150" s="231">
        <f>C151+C153</f>
        <v>714.71</v>
      </c>
      <c r="D150" s="231">
        <f t="shared" ref="D150:F150" si="76">D151+D153</f>
        <v>663.61</v>
      </c>
      <c r="E150" s="231">
        <f t="shared" si="76"/>
        <v>0</v>
      </c>
      <c r="F150" s="231">
        <f t="shared" si="76"/>
        <v>0</v>
      </c>
      <c r="G150" s="231">
        <f t="shared" ref="G150" si="77">G151+G153</f>
        <v>0</v>
      </c>
    </row>
    <row r="151" spans="1:7" x14ac:dyDescent="0.25">
      <c r="A151" s="198">
        <v>422</v>
      </c>
      <c r="B151" s="184" t="s">
        <v>228</v>
      </c>
      <c r="C151" s="186">
        <f>C152</f>
        <v>580.66</v>
      </c>
      <c r="D151" s="186">
        <f t="shared" ref="D151:G151" si="78">D152</f>
        <v>663.61</v>
      </c>
      <c r="E151" s="186">
        <f t="shared" si="78"/>
        <v>0</v>
      </c>
      <c r="F151" s="186">
        <f t="shared" si="78"/>
        <v>0</v>
      </c>
      <c r="G151" s="186">
        <f t="shared" si="78"/>
        <v>0</v>
      </c>
    </row>
    <row r="152" spans="1:7" x14ac:dyDescent="0.25">
      <c r="A152" s="213">
        <v>4221</v>
      </c>
      <c r="B152" s="214" t="s">
        <v>76</v>
      </c>
      <c r="C152" s="189">
        <v>580.66</v>
      </c>
      <c r="D152" s="196">
        <v>663.61</v>
      </c>
      <c r="E152" s="196">
        <v>0</v>
      </c>
      <c r="F152" s="196">
        <v>0</v>
      </c>
      <c r="G152" s="196">
        <v>0</v>
      </c>
    </row>
    <row r="153" spans="1:7" x14ac:dyDescent="0.25">
      <c r="A153" s="198">
        <v>424</v>
      </c>
      <c r="B153" s="216" t="s">
        <v>96</v>
      </c>
      <c r="C153" s="186">
        <f>C154</f>
        <v>134.05000000000001</v>
      </c>
      <c r="D153" s="186">
        <f t="shared" ref="D153:G153" si="79">D154</f>
        <v>0</v>
      </c>
      <c r="E153" s="186">
        <f t="shared" si="79"/>
        <v>0</v>
      </c>
      <c r="F153" s="186">
        <f t="shared" si="79"/>
        <v>0</v>
      </c>
      <c r="G153" s="186">
        <f t="shared" si="79"/>
        <v>0</v>
      </c>
    </row>
    <row r="154" spans="1:7" x14ac:dyDescent="0.25">
      <c r="A154" s="213">
        <v>4241</v>
      </c>
      <c r="B154" s="215" t="s">
        <v>96</v>
      </c>
      <c r="C154" s="189">
        <v>134.05000000000001</v>
      </c>
      <c r="D154" s="196">
        <v>0</v>
      </c>
      <c r="E154" s="196">
        <v>0</v>
      </c>
      <c r="F154" s="196">
        <v>0</v>
      </c>
      <c r="G154" s="196">
        <v>0</v>
      </c>
    </row>
    <row r="155" spans="1:7" x14ac:dyDescent="0.25">
      <c r="A155" s="243"/>
      <c r="B155" s="244" t="s">
        <v>259</v>
      </c>
      <c r="C155" s="245">
        <f>C149+C118+C92+C75+C37</f>
        <v>633205.97000000009</v>
      </c>
      <c r="D155" s="245">
        <f>D149+D118+D92+D75+D37</f>
        <v>581966.01</v>
      </c>
      <c r="E155" s="245">
        <f>E149+E118+E92+E75+E37</f>
        <v>721672.72000000009</v>
      </c>
      <c r="F155" s="245">
        <f>F149+F118+F92+F75+F37</f>
        <v>703302.72000000009</v>
      </c>
      <c r="G155" s="245">
        <f>G149+G118+G92+G75+G37</f>
        <v>703302.72000000009</v>
      </c>
    </row>
  </sheetData>
  <mergeCells count="5">
    <mergeCell ref="A1:G1"/>
    <mergeCell ref="A4:G4"/>
    <mergeCell ref="A2:G2"/>
    <mergeCell ref="A3:G3"/>
    <mergeCell ref="A33:G3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B14" sqref="B14"/>
    </sheetView>
  </sheetViews>
  <sheetFormatPr defaultRowHeight="15" x14ac:dyDescent="0.25"/>
  <cols>
    <col min="1" max="1" width="44" customWidth="1"/>
    <col min="2" max="2" width="18.7109375" customWidth="1"/>
    <col min="3" max="6" width="25.28515625" customWidth="1"/>
  </cols>
  <sheetData>
    <row r="1" spans="1:6" ht="42" customHeight="1" x14ac:dyDescent="0.25">
      <c r="A1" s="291" t="s">
        <v>162</v>
      </c>
      <c r="B1" s="291"/>
      <c r="C1" s="291"/>
      <c r="D1" s="291"/>
      <c r="E1" s="291"/>
      <c r="F1" s="291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291" t="s">
        <v>20</v>
      </c>
      <c r="B3" s="291"/>
      <c r="C3" s="291"/>
      <c r="D3" s="291"/>
      <c r="E3" s="308"/>
      <c r="F3" s="308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291" t="s">
        <v>147</v>
      </c>
      <c r="B5" s="307"/>
      <c r="C5" s="307"/>
      <c r="D5" s="307"/>
      <c r="E5" s="307"/>
      <c r="F5" s="307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291" t="s">
        <v>17</v>
      </c>
      <c r="B7" s="316"/>
      <c r="C7" s="316"/>
      <c r="D7" s="316"/>
      <c r="E7" s="316"/>
      <c r="F7" s="316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19" t="s">
        <v>18</v>
      </c>
      <c r="B9" s="18" t="s">
        <v>167</v>
      </c>
      <c r="C9" s="19" t="s">
        <v>168</v>
      </c>
      <c r="D9" s="19" t="s">
        <v>232</v>
      </c>
      <c r="E9" s="19" t="s">
        <v>27</v>
      </c>
      <c r="F9" s="19" t="s">
        <v>241</v>
      </c>
    </row>
    <row r="10" spans="1:6" ht="15.75" customHeight="1" x14ac:dyDescent="0.25">
      <c r="A10" s="10" t="s">
        <v>19</v>
      </c>
      <c r="B10" s="128">
        <f>B11</f>
        <v>633205.97</v>
      </c>
      <c r="C10" s="128">
        <f t="shared" ref="C10:F10" si="0">C11</f>
        <v>581966.01</v>
      </c>
      <c r="D10" s="128">
        <f t="shared" si="0"/>
        <v>721672.72000000009</v>
      </c>
      <c r="E10" s="128">
        <f t="shared" si="0"/>
        <v>703302.72000000009</v>
      </c>
      <c r="F10" s="128">
        <f t="shared" si="0"/>
        <v>703302.72000000009</v>
      </c>
    </row>
    <row r="11" spans="1:6" ht="15.75" customHeight="1" x14ac:dyDescent="0.25">
      <c r="A11" s="10" t="s">
        <v>148</v>
      </c>
      <c r="B11" s="128">
        <f>B12+B14+B16</f>
        <v>633205.97</v>
      </c>
      <c r="C11" s="128">
        <f t="shared" ref="C11:F11" si="1">C12+C14+C16</f>
        <v>581966.01</v>
      </c>
      <c r="D11" s="128">
        <f t="shared" si="1"/>
        <v>721672.72000000009</v>
      </c>
      <c r="E11" s="128">
        <f t="shared" si="1"/>
        <v>703302.72000000009</v>
      </c>
      <c r="F11" s="128">
        <f t="shared" si="1"/>
        <v>703302.72000000009</v>
      </c>
    </row>
    <row r="12" spans="1:6" x14ac:dyDescent="0.25">
      <c r="A12" s="130" t="s">
        <v>149</v>
      </c>
      <c r="B12" s="131">
        <f>B13</f>
        <v>555720.29</v>
      </c>
      <c r="C12" s="131">
        <f t="shared" ref="C12:F12" si="2">C13</f>
        <v>526420.86</v>
      </c>
      <c r="D12" s="131">
        <f t="shared" si="2"/>
        <v>643082.56000000006</v>
      </c>
      <c r="E12" s="131">
        <f t="shared" si="2"/>
        <v>643082.56000000006</v>
      </c>
      <c r="F12" s="131">
        <f t="shared" si="2"/>
        <v>643082.56000000006</v>
      </c>
    </row>
    <row r="13" spans="1:6" x14ac:dyDescent="0.25">
      <c r="A13" s="16" t="s">
        <v>150</v>
      </c>
      <c r="B13" s="112">
        <v>555720.29</v>
      </c>
      <c r="C13" s="120">
        <v>526420.86</v>
      </c>
      <c r="D13" s="120">
        <v>643082.56000000006</v>
      </c>
      <c r="E13" s="120">
        <v>643082.56000000006</v>
      </c>
      <c r="F13" s="120">
        <v>643082.56000000006</v>
      </c>
    </row>
    <row r="14" spans="1:6" x14ac:dyDescent="0.25">
      <c r="A14" s="129" t="s">
        <v>153</v>
      </c>
      <c r="B14" s="131">
        <f>B15</f>
        <v>13071.84</v>
      </c>
      <c r="C14" s="131">
        <f t="shared" ref="C14:F14" si="3">C15</f>
        <v>11945.05</v>
      </c>
      <c r="D14" s="131">
        <f t="shared" si="3"/>
        <v>12000</v>
      </c>
      <c r="E14" s="131">
        <f t="shared" si="3"/>
        <v>12000</v>
      </c>
      <c r="F14" s="131">
        <f t="shared" si="3"/>
        <v>12000</v>
      </c>
    </row>
    <row r="15" spans="1:6" x14ac:dyDescent="0.25">
      <c r="A15" s="16" t="s">
        <v>154</v>
      </c>
      <c r="B15" s="112">
        <v>13071.84</v>
      </c>
      <c r="C15" s="120">
        <v>11945.05</v>
      </c>
      <c r="D15" s="120">
        <v>12000</v>
      </c>
      <c r="E15" s="120">
        <v>12000</v>
      </c>
      <c r="F15" s="120">
        <v>12000</v>
      </c>
    </row>
    <row r="16" spans="1:6" x14ac:dyDescent="0.25">
      <c r="A16" s="129" t="s">
        <v>151</v>
      </c>
      <c r="B16" s="131">
        <f>B17</f>
        <v>64413.84</v>
      </c>
      <c r="C16" s="131">
        <f t="shared" ref="C16:F16" si="4">C17</f>
        <v>43600.1</v>
      </c>
      <c r="D16" s="131">
        <f t="shared" si="4"/>
        <v>66590.16</v>
      </c>
      <c r="E16" s="131">
        <f t="shared" si="4"/>
        <v>48220.160000000003</v>
      </c>
      <c r="F16" s="131">
        <f t="shared" si="4"/>
        <v>48220.160000000003</v>
      </c>
    </row>
    <row r="17" spans="1:6" ht="15" customHeight="1" x14ac:dyDescent="0.25">
      <c r="A17" s="15" t="s">
        <v>152</v>
      </c>
      <c r="B17" s="112">
        <v>64413.84</v>
      </c>
      <c r="C17" s="120">
        <v>43600.1</v>
      </c>
      <c r="D17" s="120">
        <v>66590.16</v>
      </c>
      <c r="E17" s="120">
        <v>48220.160000000003</v>
      </c>
      <c r="F17" s="127">
        <v>48220.160000000003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N23" sqref="N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4.85546875" customWidth="1"/>
    <col min="5" max="9" width="14.28515625" customWidth="1"/>
    <col min="12" max="12" width="14.42578125" customWidth="1"/>
    <col min="13" max="13" width="14.5703125" customWidth="1"/>
    <col min="14" max="14" width="13.140625" customWidth="1"/>
    <col min="15" max="15" width="14.42578125" customWidth="1"/>
    <col min="16" max="16" width="12.5703125" customWidth="1"/>
  </cols>
  <sheetData>
    <row r="1" spans="1:16" ht="42" customHeight="1" x14ac:dyDescent="0.25">
      <c r="A1" s="291" t="s">
        <v>261</v>
      </c>
      <c r="B1" s="291"/>
      <c r="C1" s="291"/>
      <c r="D1" s="291"/>
      <c r="E1" s="291"/>
      <c r="F1" s="291"/>
      <c r="G1" s="291"/>
      <c r="H1" s="291"/>
      <c r="I1" s="291"/>
    </row>
    <row r="2" spans="1:16" ht="15.75" x14ac:dyDescent="0.25">
      <c r="A2" s="291" t="s">
        <v>20</v>
      </c>
      <c r="B2" s="291"/>
      <c r="C2" s="291"/>
      <c r="D2" s="291"/>
      <c r="E2" s="291"/>
      <c r="F2" s="291"/>
      <c r="G2" s="291"/>
      <c r="H2" s="308"/>
      <c r="I2" s="308"/>
    </row>
    <row r="3" spans="1:16" ht="18" customHeight="1" x14ac:dyDescent="0.25">
      <c r="A3" s="291" t="s">
        <v>264</v>
      </c>
      <c r="B3" s="307"/>
      <c r="C3" s="307"/>
      <c r="D3" s="307"/>
      <c r="E3" s="307"/>
      <c r="F3" s="307"/>
      <c r="G3" s="307"/>
      <c r="H3" s="307"/>
      <c r="I3" s="307"/>
    </row>
    <row r="4" spans="1:16" ht="9.75" customHeigh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16" ht="27" customHeight="1" x14ac:dyDescent="0.25">
      <c r="A5" s="19" t="s">
        <v>7</v>
      </c>
      <c r="B5" s="18" t="s">
        <v>8</v>
      </c>
      <c r="C5" s="18" t="s">
        <v>9</v>
      </c>
      <c r="D5" s="18" t="s">
        <v>30</v>
      </c>
      <c r="E5" s="18" t="s">
        <v>167</v>
      </c>
      <c r="F5" s="19" t="s">
        <v>5</v>
      </c>
      <c r="G5" s="19" t="s">
        <v>25</v>
      </c>
      <c r="H5" s="19" t="s">
        <v>26</v>
      </c>
      <c r="I5" s="19" t="s">
        <v>27</v>
      </c>
      <c r="L5" s="121"/>
      <c r="M5" s="121"/>
      <c r="N5" s="121"/>
      <c r="O5" s="121"/>
      <c r="P5" s="121"/>
    </row>
    <row r="6" spans="1:16" x14ac:dyDescent="0.25">
      <c r="A6" s="272">
        <v>6</v>
      </c>
      <c r="B6" s="272"/>
      <c r="C6" s="272"/>
      <c r="D6" s="272" t="s">
        <v>262</v>
      </c>
      <c r="E6" s="124">
        <f>E7+E9+E11+E13</f>
        <v>634356.72000000009</v>
      </c>
      <c r="F6" s="124">
        <f t="shared" ref="F6:I6" si="0">F7+F9+F13</f>
        <v>581302.4</v>
      </c>
      <c r="G6" s="124">
        <f t="shared" si="0"/>
        <v>721672.72</v>
      </c>
      <c r="H6" s="124">
        <f t="shared" si="0"/>
        <v>703302.72</v>
      </c>
      <c r="I6" s="124">
        <f t="shared" si="0"/>
        <v>703302.72</v>
      </c>
      <c r="L6" s="122"/>
      <c r="M6" s="122"/>
      <c r="N6" s="122"/>
      <c r="O6" s="122"/>
      <c r="P6" s="122"/>
    </row>
    <row r="7" spans="1:16" ht="25.5" x14ac:dyDescent="0.25">
      <c r="A7" s="104"/>
      <c r="B7" s="104">
        <v>63</v>
      </c>
      <c r="C7" s="105"/>
      <c r="D7" s="104" t="s">
        <v>28</v>
      </c>
      <c r="E7" s="119">
        <f>E8</f>
        <v>551074.18000000005</v>
      </c>
      <c r="F7" s="119">
        <f t="shared" ref="F7:I7" si="1">F8</f>
        <v>522197.89</v>
      </c>
      <c r="G7" s="119">
        <f t="shared" si="1"/>
        <v>654380.73</v>
      </c>
      <c r="H7" s="119">
        <f t="shared" si="1"/>
        <v>654380.73</v>
      </c>
      <c r="I7" s="119">
        <f t="shared" si="1"/>
        <v>654380.73</v>
      </c>
      <c r="L7" s="122"/>
      <c r="M7" s="122"/>
      <c r="N7" s="122"/>
      <c r="O7" s="122"/>
      <c r="P7" s="122"/>
    </row>
    <row r="8" spans="1:16" x14ac:dyDescent="0.25">
      <c r="A8" s="11"/>
      <c r="B8" s="11"/>
      <c r="C8" s="12" t="s">
        <v>131</v>
      </c>
      <c r="D8" s="17" t="s">
        <v>132</v>
      </c>
      <c r="E8" s="112">
        <v>551074.18000000005</v>
      </c>
      <c r="F8" s="120">
        <v>522197.89</v>
      </c>
      <c r="G8" s="120">
        <v>654380.73</v>
      </c>
      <c r="H8" s="120">
        <v>654380.73</v>
      </c>
      <c r="I8" s="120">
        <v>654380.73</v>
      </c>
      <c r="L8" s="122"/>
      <c r="M8" s="122"/>
      <c r="N8" s="122"/>
      <c r="O8" s="122"/>
      <c r="P8" s="122"/>
    </row>
    <row r="9" spans="1:16" ht="27.75" customHeight="1" x14ac:dyDescent="0.25">
      <c r="A9" s="106"/>
      <c r="B9" s="107">
        <v>65</v>
      </c>
      <c r="C9" s="107"/>
      <c r="D9" s="108" t="s">
        <v>133</v>
      </c>
      <c r="E9" s="119">
        <f>E10</f>
        <v>16074.52</v>
      </c>
      <c r="F9" s="119">
        <f t="shared" ref="F9:I9" si="2">F10</f>
        <v>10949.63</v>
      </c>
      <c r="G9" s="119">
        <f t="shared" si="2"/>
        <v>4573.2700000000004</v>
      </c>
      <c r="H9" s="119">
        <f t="shared" si="2"/>
        <v>4573.2700000000004</v>
      </c>
      <c r="I9" s="119">
        <f t="shared" si="2"/>
        <v>4573.2700000000004</v>
      </c>
      <c r="L9" s="122"/>
      <c r="M9" s="122"/>
      <c r="N9" s="122"/>
      <c r="O9" s="122"/>
      <c r="P9" s="122"/>
    </row>
    <row r="10" spans="1:16" s="111" customFormat="1" x14ac:dyDescent="0.25">
      <c r="A10" s="13"/>
      <c r="B10" s="14"/>
      <c r="C10" s="110" t="s">
        <v>134</v>
      </c>
      <c r="D10" s="114" t="s">
        <v>135</v>
      </c>
      <c r="E10" s="112">
        <v>16074.52</v>
      </c>
      <c r="F10" s="120">
        <v>10949.63</v>
      </c>
      <c r="G10" s="120">
        <v>4573.2700000000004</v>
      </c>
      <c r="H10" s="120">
        <v>4573.2700000000004</v>
      </c>
      <c r="I10" s="120">
        <v>4573.2700000000004</v>
      </c>
      <c r="L10" s="122"/>
      <c r="M10" s="122"/>
      <c r="N10" s="122"/>
      <c r="O10" s="122"/>
      <c r="P10" s="122"/>
    </row>
    <row r="11" spans="1:16" s="111" customFormat="1" x14ac:dyDescent="0.25">
      <c r="A11" s="268"/>
      <c r="B11" s="269">
        <v>66</v>
      </c>
      <c r="C11" s="270"/>
      <c r="D11" s="267" t="s">
        <v>265</v>
      </c>
      <c r="E11" s="271">
        <f>E12</f>
        <v>132.72999999999999</v>
      </c>
      <c r="F11" s="271">
        <f t="shared" ref="F11:I11" si="3">F12</f>
        <v>0</v>
      </c>
      <c r="G11" s="271">
        <f t="shared" si="3"/>
        <v>0</v>
      </c>
      <c r="H11" s="271">
        <f t="shared" si="3"/>
        <v>0</v>
      </c>
      <c r="I11" s="271">
        <f t="shared" si="3"/>
        <v>0</v>
      </c>
      <c r="L11" s="122"/>
      <c r="M11" s="122"/>
      <c r="N11" s="122"/>
      <c r="O11" s="122"/>
      <c r="P11" s="122"/>
    </row>
    <row r="12" spans="1:16" s="111" customFormat="1" x14ac:dyDescent="0.25">
      <c r="A12" s="13"/>
      <c r="B12" s="14"/>
      <c r="C12" s="110" t="s">
        <v>266</v>
      </c>
      <c r="D12" s="114" t="s">
        <v>267</v>
      </c>
      <c r="E12" s="112">
        <v>132.72999999999999</v>
      </c>
      <c r="F12" s="112">
        <v>0</v>
      </c>
      <c r="G12" s="112">
        <v>0</v>
      </c>
      <c r="H12" s="112">
        <v>0</v>
      </c>
      <c r="I12" s="112">
        <v>0</v>
      </c>
      <c r="L12" s="122"/>
      <c r="M12" s="122"/>
      <c r="N12" s="122"/>
      <c r="O12" s="122"/>
      <c r="P12" s="122"/>
    </row>
    <row r="13" spans="1:16" s="111" customFormat="1" ht="25.5" x14ac:dyDescent="0.25">
      <c r="A13" s="106"/>
      <c r="B13" s="107">
        <v>67</v>
      </c>
      <c r="C13" s="109"/>
      <c r="D13" s="108" t="s">
        <v>138</v>
      </c>
      <c r="E13" s="119">
        <f>E14+E15+E16</f>
        <v>67075.289999999994</v>
      </c>
      <c r="F13" s="119">
        <f t="shared" ref="F13:I13" si="4">F14+F15+F16</f>
        <v>48154.880000000005</v>
      </c>
      <c r="G13" s="119">
        <f t="shared" si="4"/>
        <v>62718.720000000001</v>
      </c>
      <c r="H13" s="119">
        <f t="shared" si="4"/>
        <v>44348.72</v>
      </c>
      <c r="I13" s="119">
        <f t="shared" si="4"/>
        <v>44348.72</v>
      </c>
      <c r="L13" s="122"/>
      <c r="M13" s="122"/>
      <c r="N13" s="122"/>
      <c r="O13" s="122"/>
      <c r="P13" s="122"/>
    </row>
    <row r="14" spans="1:16" s="111" customFormat="1" x14ac:dyDescent="0.25">
      <c r="A14" s="13"/>
      <c r="B14" s="14"/>
      <c r="C14" s="110" t="s">
        <v>139</v>
      </c>
      <c r="D14" s="114" t="s">
        <v>11</v>
      </c>
      <c r="E14" s="112">
        <v>25319.040000000001</v>
      </c>
      <c r="F14" s="120">
        <v>12874.77</v>
      </c>
      <c r="G14" s="120">
        <v>20891.72</v>
      </c>
      <c r="H14" s="120">
        <v>2521.7199999999998</v>
      </c>
      <c r="I14" s="120">
        <v>2521.7199999999998</v>
      </c>
      <c r="L14" s="122"/>
      <c r="M14" s="122"/>
      <c r="N14" s="122"/>
      <c r="O14" s="122"/>
      <c r="P14" s="122"/>
    </row>
    <row r="15" spans="1:16" s="111" customFormat="1" x14ac:dyDescent="0.25">
      <c r="A15" s="13"/>
      <c r="B15" s="14"/>
      <c r="C15" s="113" t="s">
        <v>140</v>
      </c>
      <c r="D15" s="114" t="s">
        <v>141</v>
      </c>
      <c r="E15" s="112">
        <v>40428.199999999997</v>
      </c>
      <c r="F15" s="120">
        <v>35280.11</v>
      </c>
      <c r="G15" s="120">
        <v>41827</v>
      </c>
      <c r="H15" s="120">
        <v>41827</v>
      </c>
      <c r="I15" s="120">
        <v>41827</v>
      </c>
      <c r="L15" s="122"/>
      <c r="M15" s="122"/>
      <c r="N15" s="122"/>
      <c r="O15" s="122"/>
      <c r="P15" s="122"/>
    </row>
    <row r="16" spans="1:16" s="111" customFormat="1" x14ac:dyDescent="0.25">
      <c r="A16" s="13"/>
      <c r="B16" s="14"/>
      <c r="C16" s="110" t="s">
        <v>142</v>
      </c>
      <c r="D16" s="114" t="s">
        <v>130</v>
      </c>
      <c r="E16" s="112">
        <v>1328.05</v>
      </c>
      <c r="F16" s="120">
        <v>0</v>
      </c>
      <c r="G16" s="120">
        <v>0</v>
      </c>
      <c r="H16" s="120">
        <v>0</v>
      </c>
      <c r="I16" s="120">
        <v>0</v>
      </c>
      <c r="L16" s="122"/>
      <c r="M16" s="122"/>
      <c r="N16" s="122"/>
      <c r="O16" s="122"/>
      <c r="P16" s="122"/>
    </row>
    <row r="17" spans="1:16" s="111" customFormat="1" x14ac:dyDescent="0.25">
      <c r="A17" s="115">
        <v>9</v>
      </c>
      <c r="B17" s="116"/>
      <c r="C17" s="117"/>
      <c r="D17" s="118" t="s">
        <v>144</v>
      </c>
      <c r="E17" s="124">
        <f>E18</f>
        <v>15671.83</v>
      </c>
      <c r="F17" s="124">
        <f t="shared" ref="F17:I17" si="5">F18</f>
        <v>16822.87</v>
      </c>
      <c r="G17" s="124">
        <f t="shared" si="5"/>
        <v>0</v>
      </c>
      <c r="H17" s="124">
        <f t="shared" si="5"/>
        <v>0</v>
      </c>
      <c r="I17" s="124">
        <f t="shared" si="5"/>
        <v>0</v>
      </c>
      <c r="L17" s="122"/>
      <c r="M17" s="122"/>
      <c r="N17" s="122"/>
      <c r="O17" s="122"/>
      <c r="P17" s="122"/>
    </row>
    <row r="18" spans="1:16" x14ac:dyDescent="0.25">
      <c r="A18" s="106"/>
      <c r="B18" s="107">
        <v>92</v>
      </c>
      <c r="C18" s="107"/>
      <c r="D18" s="108" t="s">
        <v>136</v>
      </c>
      <c r="E18" s="119">
        <f>E19</f>
        <v>15671.83</v>
      </c>
      <c r="F18" s="119">
        <f t="shared" ref="F18:I18" si="6">F19</f>
        <v>16822.87</v>
      </c>
      <c r="G18" s="119">
        <f t="shared" si="6"/>
        <v>0</v>
      </c>
      <c r="H18" s="119">
        <f t="shared" si="6"/>
        <v>0</v>
      </c>
      <c r="I18" s="119">
        <f t="shared" si="6"/>
        <v>0</v>
      </c>
      <c r="L18" s="122"/>
      <c r="M18" s="122"/>
      <c r="N18" s="122"/>
      <c r="O18" s="122"/>
      <c r="P18" s="122"/>
    </row>
    <row r="19" spans="1:16" s="111" customFormat="1" x14ac:dyDescent="0.25">
      <c r="A19" s="13"/>
      <c r="B19" s="14"/>
      <c r="C19" s="113" t="s">
        <v>137</v>
      </c>
      <c r="D19" s="114" t="s">
        <v>119</v>
      </c>
      <c r="E19" s="112">
        <v>15671.83</v>
      </c>
      <c r="F19" s="120">
        <v>16822.87</v>
      </c>
      <c r="G19" s="120">
        <v>0</v>
      </c>
      <c r="H19" s="120">
        <v>0</v>
      </c>
      <c r="I19" s="120">
        <v>0</v>
      </c>
      <c r="L19" s="122"/>
      <c r="M19" s="122"/>
      <c r="N19" s="122"/>
      <c r="O19" s="122"/>
      <c r="P19" s="122"/>
    </row>
    <row r="20" spans="1:16" x14ac:dyDescent="0.25">
      <c r="D20" s="125" t="s">
        <v>145</v>
      </c>
      <c r="E20" s="126">
        <f>E6+E17</f>
        <v>650028.55000000005</v>
      </c>
      <c r="F20" s="126">
        <f t="shared" ref="F20:I20" si="7">F6+F17</f>
        <v>598125.27</v>
      </c>
      <c r="G20" s="126">
        <f t="shared" si="7"/>
        <v>721672.72</v>
      </c>
      <c r="H20" s="126">
        <f t="shared" si="7"/>
        <v>703302.72</v>
      </c>
      <c r="I20" s="126">
        <f t="shared" si="7"/>
        <v>703302.72</v>
      </c>
      <c r="L20" s="123"/>
      <c r="M20" s="123"/>
      <c r="N20" s="123"/>
      <c r="O20" s="123"/>
      <c r="P20" s="123"/>
    </row>
    <row r="21" spans="1:16" s="142" customFormat="1" x14ac:dyDescent="0.25">
      <c r="D21" s="287"/>
      <c r="E21" s="288"/>
      <c r="F21" s="288"/>
      <c r="G21" s="288"/>
      <c r="H21" s="288"/>
      <c r="I21" s="288"/>
      <c r="L21" s="123"/>
      <c r="M21" s="123"/>
      <c r="N21" s="123"/>
      <c r="O21" s="123"/>
      <c r="P21" s="123"/>
    </row>
    <row r="22" spans="1:16" s="142" customFormat="1" x14ac:dyDescent="0.25">
      <c r="D22" s="287"/>
      <c r="E22" s="288"/>
      <c r="F22" s="288"/>
      <c r="G22" s="288"/>
      <c r="H22" s="288"/>
      <c r="I22" s="288"/>
      <c r="L22" s="123"/>
      <c r="M22" s="123"/>
      <c r="N22" s="123"/>
      <c r="O22" s="123"/>
      <c r="P22" s="123"/>
    </row>
    <row r="23" spans="1:16" s="142" customFormat="1" x14ac:dyDescent="0.25">
      <c r="D23" s="287"/>
      <c r="E23" s="288"/>
      <c r="F23" s="288"/>
      <c r="G23" s="288"/>
      <c r="H23" s="288"/>
      <c r="I23" s="288"/>
      <c r="L23" s="123"/>
      <c r="M23" s="123"/>
      <c r="N23" s="123"/>
      <c r="O23" s="123"/>
      <c r="P23" s="123"/>
    </row>
    <row r="24" spans="1:16" s="142" customFormat="1" x14ac:dyDescent="0.25">
      <c r="D24" s="287"/>
      <c r="E24" s="288"/>
      <c r="F24" s="288"/>
      <c r="G24" s="288"/>
      <c r="H24" s="288"/>
      <c r="I24" s="288"/>
      <c r="L24" s="123"/>
      <c r="M24" s="123"/>
      <c r="N24" s="123"/>
      <c r="O24" s="123"/>
      <c r="P24" s="123"/>
    </row>
    <row r="25" spans="1:16" s="142" customFormat="1" x14ac:dyDescent="0.25">
      <c r="D25" s="287"/>
      <c r="E25" s="288"/>
      <c r="F25" s="288"/>
      <c r="G25" s="288"/>
      <c r="H25" s="288"/>
      <c r="I25" s="288"/>
      <c r="L25" s="123"/>
      <c r="M25" s="123"/>
      <c r="N25" s="123"/>
      <c r="O25" s="123"/>
      <c r="P25" s="123"/>
    </row>
    <row r="26" spans="1:16" s="142" customFormat="1" x14ac:dyDescent="0.25">
      <c r="D26" s="287"/>
      <c r="E26" s="288"/>
      <c r="F26" s="288"/>
      <c r="G26" s="288"/>
      <c r="H26" s="288"/>
      <c r="I26" s="288"/>
      <c r="L26" s="123"/>
      <c r="M26" s="123"/>
      <c r="N26" s="123"/>
      <c r="O26" s="123"/>
      <c r="P26" s="123"/>
    </row>
    <row r="27" spans="1:16" s="142" customFormat="1" x14ac:dyDescent="0.25">
      <c r="D27" s="287"/>
      <c r="E27" s="288"/>
      <c r="F27" s="288"/>
      <c r="G27" s="288"/>
      <c r="H27" s="288"/>
      <c r="I27" s="288"/>
      <c r="L27" s="123"/>
      <c r="M27" s="123"/>
      <c r="N27" s="123"/>
      <c r="O27" s="123"/>
      <c r="P27" s="123"/>
    </row>
    <row r="28" spans="1:16" s="142" customFormat="1" x14ac:dyDescent="0.25">
      <c r="D28" s="287"/>
      <c r="E28" s="288"/>
      <c r="F28" s="288"/>
      <c r="G28" s="288"/>
      <c r="H28" s="288"/>
      <c r="I28" s="288"/>
      <c r="L28" s="123"/>
      <c r="M28" s="123"/>
      <c r="N28" s="123"/>
      <c r="O28" s="123"/>
      <c r="P28" s="123"/>
    </row>
    <row r="29" spans="1:16" x14ac:dyDescent="0.25">
      <c r="L29" s="123"/>
      <c r="M29" s="123"/>
      <c r="N29" s="123"/>
      <c r="O29" s="123"/>
      <c r="P29" s="123"/>
    </row>
    <row r="30" spans="1:16" x14ac:dyDescent="0.25">
      <c r="A30" s="272"/>
      <c r="B30" s="272"/>
      <c r="C30" s="272"/>
      <c r="D30" s="272" t="s">
        <v>263</v>
      </c>
      <c r="E30" s="124">
        <f>E32+E36+E39+E42+E45+E48+E51+E55+E58</f>
        <v>633205.97</v>
      </c>
      <c r="F30" s="124">
        <f t="shared" ref="F30:I30" si="8">F32+F36+F39+F42+F45+F48+F51+F55+F58</f>
        <v>581966.00999999989</v>
      </c>
      <c r="G30" s="124">
        <f t="shared" si="8"/>
        <v>721672.72000000009</v>
      </c>
      <c r="H30" s="124">
        <f t="shared" si="8"/>
        <v>703302.72000000009</v>
      </c>
      <c r="I30" s="124">
        <f t="shared" si="8"/>
        <v>703302.72000000009</v>
      </c>
      <c r="L30" s="123"/>
      <c r="M30" s="123"/>
      <c r="N30" s="123"/>
      <c r="O30" s="123"/>
      <c r="P30" s="123"/>
    </row>
    <row r="31" spans="1:16" s="142" customFormat="1" x14ac:dyDescent="0.25">
      <c r="A31" s="273"/>
      <c r="B31" s="273"/>
      <c r="C31" s="275" t="s">
        <v>131</v>
      </c>
      <c r="D31" s="276" t="s">
        <v>132</v>
      </c>
      <c r="E31" s="274"/>
      <c r="F31" s="274"/>
      <c r="G31" s="274"/>
      <c r="H31" s="274"/>
      <c r="I31" s="274"/>
      <c r="L31" s="123"/>
      <c r="M31" s="123"/>
      <c r="N31" s="123"/>
      <c r="O31" s="123"/>
      <c r="P31" s="123"/>
    </row>
    <row r="32" spans="1:16" s="142" customFormat="1" x14ac:dyDescent="0.25">
      <c r="A32" s="10">
        <v>3</v>
      </c>
      <c r="B32" s="10"/>
      <c r="C32" s="10"/>
      <c r="D32" s="10" t="s">
        <v>14</v>
      </c>
      <c r="E32" s="128">
        <f>E33+E34+E35</f>
        <v>549060.99</v>
      </c>
      <c r="F32" s="128">
        <f t="shared" ref="F32:I32" si="9">F33+F34+F35</f>
        <v>521799.72</v>
      </c>
      <c r="G32" s="128">
        <f t="shared" si="9"/>
        <v>653849.83000000007</v>
      </c>
      <c r="H32" s="128">
        <f t="shared" si="9"/>
        <v>653849.83000000007</v>
      </c>
      <c r="I32" s="128">
        <f t="shared" si="9"/>
        <v>653849.83000000007</v>
      </c>
      <c r="L32" s="123"/>
      <c r="M32" s="123"/>
      <c r="N32" s="123"/>
      <c r="O32" s="123"/>
      <c r="P32" s="123"/>
    </row>
    <row r="33" spans="1:9" x14ac:dyDescent="0.25">
      <c r="A33" s="10"/>
      <c r="B33" s="10">
        <v>31</v>
      </c>
      <c r="C33" s="15"/>
      <c r="D33" s="15" t="s">
        <v>15</v>
      </c>
      <c r="E33" s="112">
        <v>494264.7</v>
      </c>
      <c r="F33" s="112">
        <v>469905.1</v>
      </c>
      <c r="G33" s="112">
        <v>579255.56000000006</v>
      </c>
      <c r="H33" s="112">
        <v>579255.56000000006</v>
      </c>
      <c r="I33" s="112">
        <v>579255.56000000006</v>
      </c>
    </row>
    <row r="34" spans="1:9" x14ac:dyDescent="0.25">
      <c r="A34" s="13"/>
      <c r="B34" s="14">
        <v>32</v>
      </c>
      <c r="C34" s="14"/>
      <c r="D34" s="283" t="s">
        <v>22</v>
      </c>
      <c r="E34" s="112">
        <v>53580.58</v>
      </c>
      <c r="F34" s="112">
        <v>51894.62</v>
      </c>
      <c r="G34" s="112">
        <v>74594.27</v>
      </c>
      <c r="H34" s="112">
        <v>74594.27</v>
      </c>
      <c r="I34" s="112">
        <v>74594.27</v>
      </c>
    </row>
    <row r="35" spans="1:9" s="142" customFormat="1" x14ac:dyDescent="0.25">
      <c r="A35" s="13"/>
      <c r="B35" s="14">
        <v>34</v>
      </c>
      <c r="C35" s="14"/>
      <c r="D35" s="283" t="s">
        <v>146</v>
      </c>
      <c r="E35" s="112">
        <v>1215.71</v>
      </c>
      <c r="F35" s="112">
        <v>0</v>
      </c>
      <c r="G35" s="112">
        <v>0</v>
      </c>
      <c r="H35" s="112">
        <v>0</v>
      </c>
      <c r="I35" s="112">
        <v>0</v>
      </c>
    </row>
    <row r="36" spans="1:9" s="142" customFormat="1" x14ac:dyDescent="0.25">
      <c r="A36" s="13">
        <v>4</v>
      </c>
      <c r="B36" s="14"/>
      <c r="C36" s="14"/>
      <c r="D36" s="24" t="s">
        <v>269</v>
      </c>
      <c r="E36" s="128">
        <f>E37</f>
        <v>718.56</v>
      </c>
      <c r="F36" s="128">
        <f t="shared" ref="F36:I36" si="10">F37</f>
        <v>398.17</v>
      </c>
      <c r="G36" s="128">
        <f t="shared" si="10"/>
        <v>530.9</v>
      </c>
      <c r="H36" s="128">
        <f t="shared" si="10"/>
        <v>530.9</v>
      </c>
      <c r="I36" s="128">
        <f t="shared" si="10"/>
        <v>530.9</v>
      </c>
    </row>
    <row r="37" spans="1:9" s="142" customFormat="1" x14ac:dyDescent="0.25">
      <c r="A37" s="13"/>
      <c r="B37" s="14">
        <v>42</v>
      </c>
      <c r="C37" s="14"/>
      <c r="D37" s="283" t="s">
        <v>268</v>
      </c>
      <c r="E37" s="112">
        <v>718.56</v>
      </c>
      <c r="F37" s="112">
        <v>398.17</v>
      </c>
      <c r="G37" s="112">
        <v>530.9</v>
      </c>
      <c r="H37" s="112">
        <v>530.9</v>
      </c>
      <c r="I37" s="112">
        <v>530.9</v>
      </c>
    </row>
    <row r="38" spans="1:9" x14ac:dyDescent="0.25">
      <c r="A38" s="277"/>
      <c r="B38" s="278"/>
      <c r="C38" s="279" t="s">
        <v>134</v>
      </c>
      <c r="D38" s="280" t="s">
        <v>135</v>
      </c>
      <c r="E38" s="281"/>
      <c r="F38" s="282"/>
      <c r="G38" s="282"/>
      <c r="H38" s="282"/>
      <c r="I38" s="282"/>
    </row>
    <row r="39" spans="1:9" s="142" customFormat="1" x14ac:dyDescent="0.25">
      <c r="A39" s="13">
        <v>3</v>
      </c>
      <c r="B39" s="14"/>
      <c r="C39" s="110"/>
      <c r="D39" s="10" t="s">
        <v>14</v>
      </c>
      <c r="E39" s="128">
        <f>E40+E41</f>
        <v>15636.41</v>
      </c>
      <c r="F39" s="128">
        <f t="shared" ref="F39:I39" si="11">F40+F41</f>
        <v>10949.630000000001</v>
      </c>
      <c r="G39" s="128">
        <f t="shared" si="11"/>
        <v>4573.2700000000004</v>
      </c>
      <c r="H39" s="128">
        <f t="shared" si="11"/>
        <v>4573.2700000000004</v>
      </c>
      <c r="I39" s="128">
        <f t="shared" si="11"/>
        <v>4573.2700000000004</v>
      </c>
    </row>
    <row r="40" spans="1:9" s="142" customFormat="1" x14ac:dyDescent="0.25">
      <c r="A40" s="13"/>
      <c r="B40" s="14">
        <v>32</v>
      </c>
      <c r="C40" s="110"/>
      <c r="D40" s="283" t="s">
        <v>22</v>
      </c>
      <c r="E40" s="112">
        <v>15636.41</v>
      </c>
      <c r="F40" s="112">
        <v>10936.36</v>
      </c>
      <c r="G40" s="112">
        <v>4560</v>
      </c>
      <c r="H40" s="112">
        <v>4560</v>
      </c>
      <c r="I40" s="112">
        <v>4560</v>
      </c>
    </row>
    <row r="41" spans="1:9" x14ac:dyDescent="0.25">
      <c r="A41" s="13"/>
      <c r="B41" s="14">
        <v>34</v>
      </c>
      <c r="C41" s="110"/>
      <c r="D41" s="283" t="s">
        <v>146</v>
      </c>
      <c r="E41" s="112">
        <v>0</v>
      </c>
      <c r="F41" s="112">
        <v>13.27</v>
      </c>
      <c r="G41" s="112">
        <v>13.27</v>
      </c>
      <c r="H41" s="112">
        <v>13.27</v>
      </c>
      <c r="I41" s="112">
        <v>13.27</v>
      </c>
    </row>
    <row r="42" spans="1:9" s="142" customFormat="1" x14ac:dyDescent="0.25">
      <c r="A42" s="13">
        <v>4</v>
      </c>
      <c r="B42" s="14"/>
      <c r="C42" s="14"/>
      <c r="D42" s="24" t="s">
        <v>269</v>
      </c>
      <c r="E42" s="128">
        <f>E43</f>
        <v>0</v>
      </c>
      <c r="F42" s="128">
        <f t="shared" ref="F42:I42" si="12">F43</f>
        <v>0</v>
      </c>
      <c r="G42" s="128">
        <f t="shared" si="12"/>
        <v>0</v>
      </c>
      <c r="H42" s="128">
        <f t="shared" si="12"/>
        <v>0</v>
      </c>
      <c r="I42" s="128">
        <f t="shared" si="12"/>
        <v>0</v>
      </c>
    </row>
    <row r="43" spans="1:9" s="142" customFormat="1" x14ac:dyDescent="0.25">
      <c r="A43" s="13"/>
      <c r="B43" s="14">
        <v>42</v>
      </c>
      <c r="C43" s="14"/>
      <c r="D43" s="283" t="s">
        <v>268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</row>
    <row r="44" spans="1:9" x14ac:dyDescent="0.25">
      <c r="A44" s="277"/>
      <c r="B44" s="278"/>
      <c r="C44" s="279" t="s">
        <v>139</v>
      </c>
      <c r="D44" s="280" t="s">
        <v>11</v>
      </c>
      <c r="E44" s="281"/>
      <c r="F44" s="282"/>
      <c r="G44" s="282"/>
      <c r="H44" s="282"/>
      <c r="I44" s="282"/>
    </row>
    <row r="45" spans="1:9" s="142" customFormat="1" x14ac:dyDescent="0.25">
      <c r="A45" s="13">
        <v>3</v>
      </c>
      <c r="B45" s="14"/>
      <c r="C45" s="110"/>
      <c r="D45" s="10" t="s">
        <v>14</v>
      </c>
      <c r="E45" s="128">
        <f>E46+E47</f>
        <v>21288.33</v>
      </c>
      <c r="F45" s="128">
        <f t="shared" ref="F45:I45" si="13">F46+F47</f>
        <v>12211.16</v>
      </c>
      <c r="G45" s="128">
        <f t="shared" si="13"/>
        <v>20228.11</v>
      </c>
      <c r="H45" s="128">
        <f t="shared" si="13"/>
        <v>1858.11</v>
      </c>
      <c r="I45" s="128">
        <f t="shared" si="13"/>
        <v>1858.11</v>
      </c>
    </row>
    <row r="46" spans="1:9" s="142" customFormat="1" x14ac:dyDescent="0.25">
      <c r="A46" s="13"/>
      <c r="B46" s="14">
        <v>31</v>
      </c>
      <c r="C46" s="110"/>
      <c r="D46" s="283" t="s">
        <v>15</v>
      </c>
      <c r="E46" s="112">
        <v>10907.89</v>
      </c>
      <c r="F46" s="120">
        <v>9410.7099999999991</v>
      </c>
      <c r="G46" s="120">
        <v>17000</v>
      </c>
      <c r="H46" s="120">
        <v>0</v>
      </c>
      <c r="I46" s="120">
        <v>0</v>
      </c>
    </row>
    <row r="47" spans="1:9" s="142" customFormat="1" x14ac:dyDescent="0.25">
      <c r="A47" s="13"/>
      <c r="B47" s="14">
        <v>32</v>
      </c>
      <c r="C47" s="110"/>
      <c r="D47" s="283" t="s">
        <v>22</v>
      </c>
      <c r="E47" s="112">
        <v>10380.44</v>
      </c>
      <c r="F47" s="120">
        <v>2800.45</v>
      </c>
      <c r="G47" s="120">
        <v>3228.11</v>
      </c>
      <c r="H47" s="120">
        <v>1858.11</v>
      </c>
      <c r="I47" s="120">
        <v>1858.11</v>
      </c>
    </row>
    <row r="48" spans="1:9" s="142" customFormat="1" x14ac:dyDescent="0.25">
      <c r="A48" s="13">
        <v>4</v>
      </c>
      <c r="B48" s="14"/>
      <c r="C48" s="14"/>
      <c r="D48" s="24" t="s">
        <v>269</v>
      </c>
      <c r="E48" s="128">
        <f>E49</f>
        <v>7899.57</v>
      </c>
      <c r="F48" s="128">
        <f t="shared" ref="F48:I48" si="14">F49</f>
        <v>663.61</v>
      </c>
      <c r="G48" s="128">
        <f t="shared" si="14"/>
        <v>663.61</v>
      </c>
      <c r="H48" s="128">
        <f t="shared" si="14"/>
        <v>663.61</v>
      </c>
      <c r="I48" s="128">
        <f t="shared" si="14"/>
        <v>663.61</v>
      </c>
    </row>
    <row r="49" spans="1:9" s="142" customFormat="1" x14ac:dyDescent="0.25">
      <c r="A49" s="13"/>
      <c r="B49" s="14">
        <v>42</v>
      </c>
      <c r="C49" s="14"/>
      <c r="D49" s="283" t="s">
        <v>268</v>
      </c>
      <c r="E49" s="112">
        <v>7899.57</v>
      </c>
      <c r="F49" s="120">
        <v>663.61</v>
      </c>
      <c r="G49" s="120">
        <v>663.61</v>
      </c>
      <c r="H49" s="120">
        <v>663.61</v>
      </c>
      <c r="I49" s="120">
        <v>663.61</v>
      </c>
    </row>
    <row r="50" spans="1:9" x14ac:dyDescent="0.25">
      <c r="A50" s="277"/>
      <c r="B50" s="278"/>
      <c r="C50" s="284" t="s">
        <v>140</v>
      </c>
      <c r="D50" s="280" t="s">
        <v>141</v>
      </c>
      <c r="E50" s="281"/>
      <c r="F50" s="282"/>
      <c r="G50" s="282"/>
      <c r="H50" s="282"/>
      <c r="I50" s="282"/>
    </row>
    <row r="51" spans="1:9" s="142" customFormat="1" x14ac:dyDescent="0.25">
      <c r="A51" s="13">
        <v>3</v>
      </c>
      <c r="B51" s="14"/>
      <c r="C51" s="110"/>
      <c r="D51" s="10" t="s">
        <v>14</v>
      </c>
      <c r="E51" s="128">
        <f>E52+E53</f>
        <v>36559.350000000006</v>
      </c>
      <c r="F51" s="128">
        <f t="shared" ref="F51:I51" si="15">F52+F53</f>
        <v>35280.11</v>
      </c>
      <c r="G51" s="128">
        <f t="shared" si="15"/>
        <v>41827</v>
      </c>
      <c r="H51" s="128">
        <f t="shared" si="15"/>
        <v>41827</v>
      </c>
      <c r="I51" s="128">
        <f t="shared" si="15"/>
        <v>41827</v>
      </c>
    </row>
    <row r="52" spans="1:9" s="142" customFormat="1" x14ac:dyDescent="0.25">
      <c r="A52" s="13"/>
      <c r="B52" s="14">
        <v>32</v>
      </c>
      <c r="C52" s="110"/>
      <c r="D52" s="283" t="s">
        <v>22</v>
      </c>
      <c r="E52" s="112">
        <v>35869.19</v>
      </c>
      <c r="F52" s="120">
        <v>34477.129999999997</v>
      </c>
      <c r="G52" s="120">
        <v>40970.36</v>
      </c>
      <c r="H52" s="120">
        <v>40970.36</v>
      </c>
      <c r="I52" s="120">
        <v>40970.36</v>
      </c>
    </row>
    <row r="53" spans="1:9" s="142" customFormat="1" x14ac:dyDescent="0.25">
      <c r="A53" s="13"/>
      <c r="B53" s="14">
        <v>34</v>
      </c>
      <c r="C53" s="110"/>
      <c r="D53" s="283" t="s">
        <v>146</v>
      </c>
      <c r="E53" s="112">
        <v>690.16</v>
      </c>
      <c r="F53" s="120">
        <v>802.98</v>
      </c>
      <c r="G53" s="120">
        <v>856.64</v>
      </c>
      <c r="H53" s="120">
        <v>856.64</v>
      </c>
      <c r="I53" s="120">
        <v>856.64</v>
      </c>
    </row>
    <row r="54" spans="1:9" s="142" customFormat="1" x14ac:dyDescent="0.25">
      <c r="A54" s="277"/>
      <c r="B54" s="278"/>
      <c r="C54" s="279" t="s">
        <v>142</v>
      </c>
      <c r="D54" s="280" t="s">
        <v>130</v>
      </c>
      <c r="E54" s="281"/>
      <c r="F54" s="282"/>
      <c r="G54" s="282"/>
      <c r="H54" s="282"/>
      <c r="I54" s="282"/>
    </row>
    <row r="55" spans="1:9" s="142" customFormat="1" x14ac:dyDescent="0.25">
      <c r="A55" s="13">
        <v>3</v>
      </c>
      <c r="B55" s="14"/>
      <c r="C55" s="110"/>
      <c r="D55" s="10" t="s">
        <v>14</v>
      </c>
      <c r="E55" s="128">
        <f>E56</f>
        <v>1328.05</v>
      </c>
      <c r="F55" s="128">
        <f t="shared" ref="F55:I55" si="16">F56</f>
        <v>0</v>
      </c>
      <c r="G55" s="128">
        <f t="shared" si="16"/>
        <v>0</v>
      </c>
      <c r="H55" s="128">
        <f t="shared" si="16"/>
        <v>0</v>
      </c>
      <c r="I55" s="128">
        <f t="shared" si="16"/>
        <v>0</v>
      </c>
    </row>
    <row r="56" spans="1:9" s="142" customFormat="1" x14ac:dyDescent="0.25">
      <c r="A56" s="13"/>
      <c r="B56" s="14">
        <v>32</v>
      </c>
      <c r="C56" s="110"/>
      <c r="D56" s="283" t="s">
        <v>22</v>
      </c>
      <c r="E56" s="112">
        <v>1328.05</v>
      </c>
      <c r="F56" s="120">
        <v>0</v>
      </c>
      <c r="G56" s="120">
        <v>0</v>
      </c>
      <c r="H56" s="120">
        <v>0</v>
      </c>
      <c r="I56" s="120">
        <v>0</v>
      </c>
    </row>
    <row r="57" spans="1:9" s="142" customFormat="1" x14ac:dyDescent="0.25">
      <c r="A57" s="277"/>
      <c r="B57" s="278"/>
      <c r="C57" s="285" t="s">
        <v>137</v>
      </c>
      <c r="D57" s="286" t="s">
        <v>119</v>
      </c>
      <c r="E57" s="281"/>
      <c r="F57" s="282"/>
      <c r="G57" s="282"/>
      <c r="H57" s="282"/>
      <c r="I57" s="282"/>
    </row>
    <row r="58" spans="1:9" s="142" customFormat="1" x14ac:dyDescent="0.25">
      <c r="A58" s="13">
        <v>4</v>
      </c>
      <c r="B58" s="14"/>
      <c r="C58" s="14"/>
      <c r="D58" s="24" t="s">
        <v>269</v>
      </c>
      <c r="E58" s="128">
        <f>E59</f>
        <v>714.71</v>
      </c>
      <c r="F58" s="128">
        <f t="shared" ref="F58:I58" si="17">F59</f>
        <v>663.61</v>
      </c>
      <c r="G58" s="128">
        <f t="shared" si="17"/>
        <v>0</v>
      </c>
      <c r="H58" s="128">
        <f t="shared" si="17"/>
        <v>0</v>
      </c>
      <c r="I58" s="128">
        <f t="shared" si="17"/>
        <v>0</v>
      </c>
    </row>
    <row r="59" spans="1:9" s="142" customFormat="1" x14ac:dyDescent="0.25">
      <c r="A59" s="13"/>
      <c r="B59" s="14">
        <v>42</v>
      </c>
      <c r="C59" s="14"/>
      <c r="D59" s="283" t="s">
        <v>268</v>
      </c>
      <c r="E59" s="112">
        <v>714.71</v>
      </c>
      <c r="F59" s="120">
        <v>663.61</v>
      </c>
      <c r="G59" s="120">
        <v>0</v>
      </c>
      <c r="H59" s="120">
        <v>0</v>
      </c>
      <c r="I59" s="120">
        <v>0</v>
      </c>
    </row>
    <row r="60" spans="1:9" s="262" customFormat="1" x14ac:dyDescent="0.25">
      <c r="A60" s="257"/>
      <c r="B60" s="258"/>
      <c r="C60" s="259"/>
      <c r="D60" s="266"/>
      <c r="E60" s="256"/>
      <c r="F60" s="264"/>
      <c r="G60" s="264"/>
      <c r="H60" s="264"/>
      <c r="I60" s="264"/>
    </row>
    <row r="61" spans="1:9" s="262" customFormat="1" x14ac:dyDescent="0.25">
      <c r="A61" s="257"/>
      <c r="B61" s="258"/>
      <c r="C61" s="258"/>
      <c r="D61" s="266"/>
      <c r="E61" s="256"/>
      <c r="F61" s="264"/>
      <c r="G61" s="264"/>
      <c r="H61" s="264"/>
      <c r="I61" s="264"/>
    </row>
    <row r="62" spans="1:9" s="262" customFormat="1" x14ac:dyDescent="0.25">
      <c r="A62" s="257"/>
      <c r="B62" s="258"/>
      <c r="C62" s="261"/>
      <c r="D62" s="260"/>
      <c r="E62" s="256"/>
      <c r="F62" s="256"/>
      <c r="G62" s="256"/>
      <c r="H62" s="256"/>
      <c r="I62" s="256"/>
    </row>
    <row r="63" spans="1:9" x14ac:dyDescent="0.25">
      <c r="A63" s="263"/>
      <c r="B63" s="263"/>
      <c r="C63" s="263"/>
      <c r="D63" s="263"/>
      <c r="E63" s="264"/>
      <c r="F63" s="264"/>
      <c r="G63" s="264"/>
      <c r="H63" s="264"/>
      <c r="I63" s="264"/>
    </row>
    <row r="64" spans="1:9" x14ac:dyDescent="0.25">
      <c r="A64" s="263"/>
      <c r="B64" s="263"/>
      <c r="C64" s="265"/>
      <c r="D64" s="263"/>
      <c r="E64" s="264"/>
      <c r="F64" s="264"/>
      <c r="G64" s="264"/>
      <c r="H64" s="264"/>
      <c r="I64" s="264"/>
    </row>
    <row r="65" spans="1:9" x14ac:dyDescent="0.25">
      <c r="A65" s="253"/>
      <c r="B65" s="253"/>
      <c r="C65" s="254"/>
      <c r="D65" s="255"/>
      <c r="E65" s="256"/>
      <c r="F65" s="256"/>
      <c r="G65" s="256"/>
      <c r="H65" s="256"/>
      <c r="I65" s="256"/>
    </row>
    <row r="66" spans="1:9" x14ac:dyDescent="0.25">
      <c r="A66" s="257"/>
      <c r="B66" s="258"/>
      <c r="C66" s="258"/>
      <c r="D66" s="266"/>
      <c r="E66" s="264"/>
      <c r="F66" s="264"/>
      <c r="G66" s="264"/>
      <c r="H66" s="264"/>
      <c r="I66" s="264"/>
    </row>
    <row r="67" spans="1:9" x14ac:dyDescent="0.25">
      <c r="A67" s="257"/>
      <c r="B67" s="258"/>
      <c r="C67" s="259"/>
      <c r="D67" s="260"/>
      <c r="E67" s="256"/>
      <c r="F67" s="256"/>
      <c r="G67" s="256"/>
      <c r="H67" s="256"/>
      <c r="I67" s="256"/>
    </row>
    <row r="68" spans="1:9" x14ac:dyDescent="0.25">
      <c r="A68" s="257"/>
      <c r="B68" s="258"/>
      <c r="C68" s="259"/>
      <c r="D68" s="266"/>
      <c r="E68" s="264"/>
      <c r="F68" s="264"/>
      <c r="G68" s="264"/>
      <c r="H68" s="264"/>
      <c r="I68" s="264"/>
    </row>
    <row r="69" spans="1:9" x14ac:dyDescent="0.25">
      <c r="A69" s="257"/>
      <c r="B69" s="258"/>
      <c r="C69" s="259"/>
      <c r="D69" s="260"/>
      <c r="E69" s="256"/>
      <c r="F69" s="256"/>
      <c r="G69" s="256"/>
      <c r="H69" s="256"/>
      <c r="I69" s="256"/>
    </row>
    <row r="70" spans="1:9" x14ac:dyDescent="0.25">
      <c r="A70" s="257"/>
      <c r="B70" s="258"/>
      <c r="C70" s="261"/>
      <c r="D70" s="260"/>
      <c r="E70" s="256"/>
      <c r="F70" s="256"/>
      <c r="G70" s="256"/>
      <c r="H70" s="256"/>
      <c r="I70" s="256"/>
    </row>
    <row r="71" spans="1:9" x14ac:dyDescent="0.25">
      <c r="A71" s="257"/>
      <c r="B71" s="258"/>
      <c r="C71" s="259"/>
      <c r="D71" s="260"/>
      <c r="E71" s="256"/>
      <c r="F71" s="256"/>
      <c r="G71" s="256"/>
      <c r="H71" s="256"/>
      <c r="I71" s="256"/>
    </row>
    <row r="72" spans="1:9" x14ac:dyDescent="0.25">
      <c r="A72" s="257"/>
      <c r="B72" s="258"/>
      <c r="C72" s="259"/>
      <c r="D72" s="266"/>
      <c r="E72" s="264"/>
      <c r="F72" s="264"/>
      <c r="G72" s="264"/>
      <c r="H72" s="264"/>
      <c r="I72" s="264"/>
    </row>
    <row r="73" spans="1:9" x14ac:dyDescent="0.25">
      <c r="A73" s="257"/>
      <c r="B73" s="258"/>
      <c r="C73" s="258"/>
      <c r="D73" s="266"/>
      <c r="E73" s="264"/>
      <c r="F73" s="264"/>
      <c r="G73" s="264"/>
      <c r="H73" s="264"/>
      <c r="I73" s="264"/>
    </row>
    <row r="74" spans="1:9" x14ac:dyDescent="0.25">
      <c r="A74" s="257"/>
      <c r="B74" s="258"/>
      <c r="C74" s="261"/>
      <c r="D74" s="260"/>
      <c r="E74" s="256"/>
      <c r="F74" s="256"/>
      <c r="G74" s="256"/>
      <c r="H74" s="256"/>
      <c r="I74" s="256"/>
    </row>
    <row r="75" spans="1:9" x14ac:dyDescent="0.25">
      <c r="A75" s="262"/>
      <c r="B75" s="262"/>
      <c r="C75" s="262"/>
      <c r="D75" s="262"/>
      <c r="E75" s="262"/>
      <c r="F75" s="262"/>
      <c r="G75" s="262"/>
      <c r="H75" s="262"/>
      <c r="I75" s="262"/>
    </row>
    <row r="76" spans="1:9" x14ac:dyDescent="0.25">
      <c r="A76" s="262"/>
      <c r="B76" s="262"/>
      <c r="C76" s="262"/>
      <c r="D76" s="262"/>
      <c r="E76" s="262"/>
      <c r="F76" s="262"/>
      <c r="G76" s="262"/>
      <c r="H76" s="262"/>
      <c r="I76" s="262"/>
    </row>
    <row r="77" spans="1:9" x14ac:dyDescent="0.25">
      <c r="A77" s="262"/>
      <c r="B77" s="262"/>
      <c r="C77" s="262"/>
      <c r="D77" s="262"/>
      <c r="E77" s="262"/>
      <c r="F77" s="262"/>
      <c r="G77" s="262"/>
      <c r="H77" s="262"/>
      <c r="I77" s="262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525"/>
  <sheetViews>
    <sheetView topLeftCell="A169" zoomScaleNormal="100" workbookViewId="0">
      <selection activeCell="N190" sqref="N190"/>
    </sheetView>
  </sheetViews>
  <sheetFormatPr defaultColWidth="11.42578125" defaultRowHeight="12.75" x14ac:dyDescent="0.2"/>
  <cols>
    <col min="1" max="1" width="20.28515625" style="75" customWidth="1"/>
    <col min="2" max="2" width="35.5703125" style="76" customWidth="1"/>
    <col min="3" max="7" width="13.28515625" style="73" customWidth="1"/>
    <col min="8" max="10" width="11.42578125" style="37"/>
    <col min="11" max="15" width="12.7109375" style="37" customWidth="1"/>
    <col min="16" max="248" width="11.42578125" style="37"/>
    <col min="249" max="249" width="12.7109375" style="37" customWidth="1"/>
    <col min="250" max="250" width="35.5703125" style="37" customWidth="1"/>
    <col min="251" max="251" width="11.5703125" style="37" customWidth="1"/>
    <col min="252" max="252" width="10.42578125" style="37" customWidth="1"/>
    <col min="253" max="253" width="11.5703125" style="37" customWidth="1"/>
    <col min="254" max="254" width="10.140625" style="37" customWidth="1"/>
    <col min="255" max="255" width="9.85546875" style="37" customWidth="1"/>
    <col min="256" max="256" width="6.85546875" style="37" customWidth="1"/>
    <col min="257" max="257" width="10.28515625" style="37" customWidth="1"/>
    <col min="258" max="258" width="4.85546875" style="37" customWidth="1"/>
    <col min="259" max="259" width="8.28515625" style="37" customWidth="1"/>
    <col min="260" max="260" width="6.42578125" style="37" customWidth="1"/>
    <col min="261" max="261" width="11.7109375" style="37" bestFit="1" customWidth="1"/>
    <col min="262" max="262" width="11.42578125" style="37"/>
    <col min="263" max="263" width="11.5703125" style="37" customWidth="1"/>
    <col min="264" max="504" width="11.42578125" style="37"/>
    <col min="505" max="505" width="12.7109375" style="37" customWidth="1"/>
    <col min="506" max="506" width="35.5703125" style="37" customWidth="1"/>
    <col min="507" max="507" width="11.5703125" style="37" customWidth="1"/>
    <col min="508" max="508" width="10.42578125" style="37" customWidth="1"/>
    <col min="509" max="509" width="11.5703125" style="37" customWidth="1"/>
    <col min="510" max="510" width="10.140625" style="37" customWidth="1"/>
    <col min="511" max="511" width="9.85546875" style="37" customWidth="1"/>
    <col min="512" max="512" width="6.85546875" style="37" customWidth="1"/>
    <col min="513" max="513" width="10.28515625" style="37" customWidth="1"/>
    <col min="514" max="514" width="4.85546875" style="37" customWidth="1"/>
    <col min="515" max="515" width="8.28515625" style="37" customWidth="1"/>
    <col min="516" max="516" width="6.42578125" style="37" customWidth="1"/>
    <col min="517" max="517" width="11.7109375" style="37" bestFit="1" customWidth="1"/>
    <col min="518" max="518" width="11.42578125" style="37"/>
    <col min="519" max="519" width="11.5703125" style="37" customWidth="1"/>
    <col min="520" max="760" width="11.42578125" style="37"/>
    <col min="761" max="761" width="12.7109375" style="37" customWidth="1"/>
    <col min="762" max="762" width="35.5703125" style="37" customWidth="1"/>
    <col min="763" max="763" width="11.5703125" style="37" customWidth="1"/>
    <col min="764" max="764" width="10.42578125" style="37" customWidth="1"/>
    <col min="765" max="765" width="11.5703125" style="37" customWidth="1"/>
    <col min="766" max="766" width="10.140625" style="37" customWidth="1"/>
    <col min="767" max="767" width="9.85546875" style="37" customWidth="1"/>
    <col min="768" max="768" width="6.85546875" style="37" customWidth="1"/>
    <col min="769" max="769" width="10.28515625" style="37" customWidth="1"/>
    <col min="770" max="770" width="4.85546875" style="37" customWidth="1"/>
    <col min="771" max="771" width="8.28515625" style="37" customWidth="1"/>
    <col min="772" max="772" width="6.42578125" style="37" customWidth="1"/>
    <col min="773" max="773" width="11.7109375" style="37" bestFit="1" customWidth="1"/>
    <col min="774" max="774" width="11.42578125" style="37"/>
    <col min="775" max="775" width="11.5703125" style="37" customWidth="1"/>
    <col min="776" max="1016" width="11.42578125" style="37"/>
    <col min="1017" max="1017" width="12.7109375" style="37" customWidth="1"/>
    <col min="1018" max="1018" width="35.5703125" style="37" customWidth="1"/>
    <col min="1019" max="1019" width="11.5703125" style="37" customWidth="1"/>
    <col min="1020" max="1020" width="10.42578125" style="37" customWidth="1"/>
    <col min="1021" max="1021" width="11.5703125" style="37" customWidth="1"/>
    <col min="1022" max="1022" width="10.140625" style="37" customWidth="1"/>
    <col min="1023" max="1023" width="9.85546875" style="37" customWidth="1"/>
    <col min="1024" max="1024" width="6.85546875" style="37" customWidth="1"/>
    <col min="1025" max="1025" width="10.28515625" style="37" customWidth="1"/>
    <col min="1026" max="1026" width="4.85546875" style="37" customWidth="1"/>
    <col min="1027" max="1027" width="8.28515625" style="37" customWidth="1"/>
    <col min="1028" max="1028" width="6.42578125" style="37" customWidth="1"/>
    <col min="1029" max="1029" width="11.7109375" style="37" bestFit="1" customWidth="1"/>
    <col min="1030" max="1030" width="11.42578125" style="37"/>
    <col min="1031" max="1031" width="11.5703125" style="37" customWidth="1"/>
    <col min="1032" max="1272" width="11.42578125" style="37"/>
    <col min="1273" max="1273" width="12.7109375" style="37" customWidth="1"/>
    <col min="1274" max="1274" width="35.5703125" style="37" customWidth="1"/>
    <col min="1275" max="1275" width="11.5703125" style="37" customWidth="1"/>
    <col min="1276" max="1276" width="10.42578125" style="37" customWidth="1"/>
    <col min="1277" max="1277" width="11.5703125" style="37" customWidth="1"/>
    <col min="1278" max="1278" width="10.140625" style="37" customWidth="1"/>
    <col min="1279" max="1279" width="9.85546875" style="37" customWidth="1"/>
    <col min="1280" max="1280" width="6.85546875" style="37" customWidth="1"/>
    <col min="1281" max="1281" width="10.28515625" style="37" customWidth="1"/>
    <col min="1282" max="1282" width="4.85546875" style="37" customWidth="1"/>
    <col min="1283" max="1283" width="8.28515625" style="37" customWidth="1"/>
    <col min="1284" max="1284" width="6.42578125" style="37" customWidth="1"/>
    <col min="1285" max="1285" width="11.7109375" style="37" bestFit="1" customWidth="1"/>
    <col min="1286" max="1286" width="11.42578125" style="37"/>
    <col min="1287" max="1287" width="11.5703125" style="37" customWidth="1"/>
    <col min="1288" max="1528" width="11.42578125" style="37"/>
    <col min="1529" max="1529" width="12.7109375" style="37" customWidth="1"/>
    <col min="1530" max="1530" width="35.5703125" style="37" customWidth="1"/>
    <col min="1531" max="1531" width="11.5703125" style="37" customWidth="1"/>
    <col min="1532" max="1532" width="10.42578125" style="37" customWidth="1"/>
    <col min="1533" max="1533" width="11.5703125" style="37" customWidth="1"/>
    <col min="1534" max="1534" width="10.140625" style="37" customWidth="1"/>
    <col min="1535" max="1535" width="9.85546875" style="37" customWidth="1"/>
    <col min="1536" max="1536" width="6.85546875" style="37" customWidth="1"/>
    <col min="1537" max="1537" width="10.28515625" style="37" customWidth="1"/>
    <col min="1538" max="1538" width="4.85546875" style="37" customWidth="1"/>
    <col min="1539" max="1539" width="8.28515625" style="37" customWidth="1"/>
    <col min="1540" max="1540" width="6.42578125" style="37" customWidth="1"/>
    <col min="1541" max="1541" width="11.7109375" style="37" bestFit="1" customWidth="1"/>
    <col min="1542" max="1542" width="11.42578125" style="37"/>
    <col min="1543" max="1543" width="11.5703125" style="37" customWidth="1"/>
    <col min="1544" max="1784" width="11.42578125" style="37"/>
    <col min="1785" max="1785" width="12.7109375" style="37" customWidth="1"/>
    <col min="1786" max="1786" width="35.5703125" style="37" customWidth="1"/>
    <col min="1787" max="1787" width="11.5703125" style="37" customWidth="1"/>
    <col min="1788" max="1788" width="10.42578125" style="37" customWidth="1"/>
    <col min="1789" max="1789" width="11.5703125" style="37" customWidth="1"/>
    <col min="1790" max="1790" width="10.140625" style="37" customWidth="1"/>
    <col min="1791" max="1791" width="9.85546875" style="37" customWidth="1"/>
    <col min="1792" max="1792" width="6.85546875" style="37" customWidth="1"/>
    <col min="1793" max="1793" width="10.28515625" style="37" customWidth="1"/>
    <col min="1794" max="1794" width="4.85546875" style="37" customWidth="1"/>
    <col min="1795" max="1795" width="8.28515625" style="37" customWidth="1"/>
    <col min="1796" max="1796" width="6.42578125" style="37" customWidth="1"/>
    <col min="1797" max="1797" width="11.7109375" style="37" bestFit="1" customWidth="1"/>
    <col min="1798" max="1798" width="11.42578125" style="37"/>
    <col min="1799" max="1799" width="11.5703125" style="37" customWidth="1"/>
    <col min="1800" max="2040" width="11.42578125" style="37"/>
    <col min="2041" max="2041" width="12.7109375" style="37" customWidth="1"/>
    <col min="2042" max="2042" width="35.5703125" style="37" customWidth="1"/>
    <col min="2043" max="2043" width="11.5703125" style="37" customWidth="1"/>
    <col min="2044" max="2044" width="10.42578125" style="37" customWidth="1"/>
    <col min="2045" max="2045" width="11.5703125" style="37" customWidth="1"/>
    <col min="2046" max="2046" width="10.140625" style="37" customWidth="1"/>
    <col min="2047" max="2047" width="9.85546875" style="37" customWidth="1"/>
    <col min="2048" max="2048" width="6.85546875" style="37" customWidth="1"/>
    <col min="2049" max="2049" width="10.28515625" style="37" customWidth="1"/>
    <col min="2050" max="2050" width="4.85546875" style="37" customWidth="1"/>
    <col min="2051" max="2051" width="8.28515625" style="37" customWidth="1"/>
    <col min="2052" max="2052" width="6.42578125" style="37" customWidth="1"/>
    <col min="2053" max="2053" width="11.7109375" style="37" bestFit="1" customWidth="1"/>
    <col min="2054" max="2054" width="11.42578125" style="37"/>
    <col min="2055" max="2055" width="11.5703125" style="37" customWidth="1"/>
    <col min="2056" max="2296" width="11.42578125" style="37"/>
    <col min="2297" max="2297" width="12.7109375" style="37" customWidth="1"/>
    <col min="2298" max="2298" width="35.5703125" style="37" customWidth="1"/>
    <col min="2299" max="2299" width="11.5703125" style="37" customWidth="1"/>
    <col min="2300" max="2300" width="10.42578125" style="37" customWidth="1"/>
    <col min="2301" max="2301" width="11.5703125" style="37" customWidth="1"/>
    <col min="2302" max="2302" width="10.140625" style="37" customWidth="1"/>
    <col min="2303" max="2303" width="9.85546875" style="37" customWidth="1"/>
    <col min="2304" max="2304" width="6.85546875" style="37" customWidth="1"/>
    <col min="2305" max="2305" width="10.28515625" style="37" customWidth="1"/>
    <col min="2306" max="2306" width="4.85546875" style="37" customWidth="1"/>
    <col min="2307" max="2307" width="8.28515625" style="37" customWidth="1"/>
    <col min="2308" max="2308" width="6.42578125" style="37" customWidth="1"/>
    <col min="2309" max="2309" width="11.7109375" style="37" bestFit="1" customWidth="1"/>
    <col min="2310" max="2310" width="11.42578125" style="37"/>
    <col min="2311" max="2311" width="11.5703125" style="37" customWidth="1"/>
    <col min="2312" max="2552" width="11.42578125" style="37"/>
    <col min="2553" max="2553" width="12.7109375" style="37" customWidth="1"/>
    <col min="2554" max="2554" width="35.5703125" style="37" customWidth="1"/>
    <col min="2555" max="2555" width="11.5703125" style="37" customWidth="1"/>
    <col min="2556" max="2556" width="10.42578125" style="37" customWidth="1"/>
    <col min="2557" max="2557" width="11.5703125" style="37" customWidth="1"/>
    <col min="2558" max="2558" width="10.140625" style="37" customWidth="1"/>
    <col min="2559" max="2559" width="9.85546875" style="37" customWidth="1"/>
    <col min="2560" max="2560" width="6.85546875" style="37" customWidth="1"/>
    <col min="2561" max="2561" width="10.28515625" style="37" customWidth="1"/>
    <col min="2562" max="2562" width="4.85546875" style="37" customWidth="1"/>
    <col min="2563" max="2563" width="8.28515625" style="37" customWidth="1"/>
    <col min="2564" max="2564" width="6.42578125" style="37" customWidth="1"/>
    <col min="2565" max="2565" width="11.7109375" style="37" bestFit="1" customWidth="1"/>
    <col min="2566" max="2566" width="11.42578125" style="37"/>
    <col min="2567" max="2567" width="11.5703125" style="37" customWidth="1"/>
    <col min="2568" max="2808" width="11.42578125" style="37"/>
    <col min="2809" max="2809" width="12.7109375" style="37" customWidth="1"/>
    <col min="2810" max="2810" width="35.5703125" style="37" customWidth="1"/>
    <col min="2811" max="2811" width="11.5703125" style="37" customWidth="1"/>
    <col min="2812" max="2812" width="10.42578125" style="37" customWidth="1"/>
    <col min="2813" max="2813" width="11.5703125" style="37" customWidth="1"/>
    <col min="2814" max="2814" width="10.140625" style="37" customWidth="1"/>
    <col min="2815" max="2815" width="9.85546875" style="37" customWidth="1"/>
    <col min="2816" max="2816" width="6.85546875" style="37" customWidth="1"/>
    <col min="2817" max="2817" width="10.28515625" style="37" customWidth="1"/>
    <col min="2818" max="2818" width="4.85546875" style="37" customWidth="1"/>
    <col min="2819" max="2819" width="8.28515625" style="37" customWidth="1"/>
    <col min="2820" max="2820" width="6.42578125" style="37" customWidth="1"/>
    <col min="2821" max="2821" width="11.7109375" style="37" bestFit="1" customWidth="1"/>
    <col min="2822" max="2822" width="11.42578125" style="37"/>
    <col min="2823" max="2823" width="11.5703125" style="37" customWidth="1"/>
    <col min="2824" max="3064" width="11.42578125" style="37"/>
    <col min="3065" max="3065" width="12.7109375" style="37" customWidth="1"/>
    <col min="3066" max="3066" width="35.5703125" style="37" customWidth="1"/>
    <col min="3067" max="3067" width="11.5703125" style="37" customWidth="1"/>
    <col min="3068" max="3068" width="10.42578125" style="37" customWidth="1"/>
    <col min="3069" max="3069" width="11.5703125" style="37" customWidth="1"/>
    <col min="3070" max="3070" width="10.140625" style="37" customWidth="1"/>
    <col min="3071" max="3071" width="9.85546875" style="37" customWidth="1"/>
    <col min="3072" max="3072" width="6.85546875" style="37" customWidth="1"/>
    <col min="3073" max="3073" width="10.28515625" style="37" customWidth="1"/>
    <col min="3074" max="3074" width="4.85546875" style="37" customWidth="1"/>
    <col min="3075" max="3075" width="8.28515625" style="37" customWidth="1"/>
    <col min="3076" max="3076" width="6.42578125" style="37" customWidth="1"/>
    <col min="3077" max="3077" width="11.7109375" style="37" bestFit="1" customWidth="1"/>
    <col min="3078" max="3078" width="11.42578125" style="37"/>
    <col min="3079" max="3079" width="11.5703125" style="37" customWidth="1"/>
    <col min="3080" max="3320" width="11.42578125" style="37"/>
    <col min="3321" max="3321" width="12.7109375" style="37" customWidth="1"/>
    <col min="3322" max="3322" width="35.5703125" style="37" customWidth="1"/>
    <col min="3323" max="3323" width="11.5703125" style="37" customWidth="1"/>
    <col min="3324" max="3324" width="10.42578125" style="37" customWidth="1"/>
    <col min="3325" max="3325" width="11.5703125" style="37" customWidth="1"/>
    <col min="3326" max="3326" width="10.140625" style="37" customWidth="1"/>
    <col min="3327" max="3327" width="9.85546875" style="37" customWidth="1"/>
    <col min="3328" max="3328" width="6.85546875" style="37" customWidth="1"/>
    <col min="3329" max="3329" width="10.28515625" style="37" customWidth="1"/>
    <col min="3330" max="3330" width="4.85546875" style="37" customWidth="1"/>
    <col min="3331" max="3331" width="8.28515625" style="37" customWidth="1"/>
    <col min="3332" max="3332" width="6.42578125" style="37" customWidth="1"/>
    <col min="3333" max="3333" width="11.7109375" style="37" bestFit="1" customWidth="1"/>
    <col min="3334" max="3334" width="11.42578125" style="37"/>
    <col min="3335" max="3335" width="11.5703125" style="37" customWidth="1"/>
    <col min="3336" max="3576" width="11.42578125" style="37"/>
    <col min="3577" max="3577" width="12.7109375" style="37" customWidth="1"/>
    <col min="3578" max="3578" width="35.5703125" style="37" customWidth="1"/>
    <col min="3579" max="3579" width="11.5703125" style="37" customWidth="1"/>
    <col min="3580" max="3580" width="10.42578125" style="37" customWidth="1"/>
    <col min="3581" max="3581" width="11.5703125" style="37" customWidth="1"/>
    <col min="3582" max="3582" width="10.140625" style="37" customWidth="1"/>
    <col min="3583" max="3583" width="9.85546875" style="37" customWidth="1"/>
    <col min="3584" max="3584" width="6.85546875" style="37" customWidth="1"/>
    <col min="3585" max="3585" width="10.28515625" style="37" customWidth="1"/>
    <col min="3586" max="3586" width="4.85546875" style="37" customWidth="1"/>
    <col min="3587" max="3587" width="8.28515625" style="37" customWidth="1"/>
    <col min="3588" max="3588" width="6.42578125" style="37" customWidth="1"/>
    <col min="3589" max="3589" width="11.7109375" style="37" bestFit="1" customWidth="1"/>
    <col min="3590" max="3590" width="11.42578125" style="37"/>
    <col min="3591" max="3591" width="11.5703125" style="37" customWidth="1"/>
    <col min="3592" max="3832" width="11.42578125" style="37"/>
    <col min="3833" max="3833" width="12.7109375" style="37" customWidth="1"/>
    <col min="3834" max="3834" width="35.5703125" style="37" customWidth="1"/>
    <col min="3835" max="3835" width="11.5703125" style="37" customWidth="1"/>
    <col min="3836" max="3836" width="10.42578125" style="37" customWidth="1"/>
    <col min="3837" max="3837" width="11.5703125" style="37" customWidth="1"/>
    <col min="3838" max="3838" width="10.140625" style="37" customWidth="1"/>
    <col min="3839" max="3839" width="9.85546875" style="37" customWidth="1"/>
    <col min="3840" max="3840" width="6.85546875" style="37" customWidth="1"/>
    <col min="3841" max="3841" width="10.28515625" style="37" customWidth="1"/>
    <col min="3842" max="3842" width="4.85546875" style="37" customWidth="1"/>
    <col min="3843" max="3843" width="8.28515625" style="37" customWidth="1"/>
    <col min="3844" max="3844" width="6.42578125" style="37" customWidth="1"/>
    <col min="3845" max="3845" width="11.7109375" style="37" bestFit="1" customWidth="1"/>
    <col min="3846" max="3846" width="11.42578125" style="37"/>
    <col min="3847" max="3847" width="11.5703125" style="37" customWidth="1"/>
    <col min="3848" max="4088" width="11.42578125" style="37"/>
    <col min="4089" max="4089" width="12.7109375" style="37" customWidth="1"/>
    <col min="4090" max="4090" width="35.5703125" style="37" customWidth="1"/>
    <col min="4091" max="4091" width="11.5703125" style="37" customWidth="1"/>
    <col min="4092" max="4092" width="10.42578125" style="37" customWidth="1"/>
    <col min="4093" max="4093" width="11.5703125" style="37" customWidth="1"/>
    <col min="4094" max="4094" width="10.140625" style="37" customWidth="1"/>
    <col min="4095" max="4095" width="9.85546875" style="37" customWidth="1"/>
    <col min="4096" max="4096" width="6.85546875" style="37" customWidth="1"/>
    <col min="4097" max="4097" width="10.28515625" style="37" customWidth="1"/>
    <col min="4098" max="4098" width="4.85546875" style="37" customWidth="1"/>
    <col min="4099" max="4099" width="8.28515625" style="37" customWidth="1"/>
    <col min="4100" max="4100" width="6.42578125" style="37" customWidth="1"/>
    <col min="4101" max="4101" width="11.7109375" style="37" bestFit="1" customWidth="1"/>
    <col min="4102" max="4102" width="11.42578125" style="37"/>
    <col min="4103" max="4103" width="11.5703125" style="37" customWidth="1"/>
    <col min="4104" max="4344" width="11.42578125" style="37"/>
    <col min="4345" max="4345" width="12.7109375" style="37" customWidth="1"/>
    <col min="4346" max="4346" width="35.5703125" style="37" customWidth="1"/>
    <col min="4347" max="4347" width="11.5703125" style="37" customWidth="1"/>
    <col min="4348" max="4348" width="10.42578125" style="37" customWidth="1"/>
    <col min="4349" max="4349" width="11.5703125" style="37" customWidth="1"/>
    <col min="4350" max="4350" width="10.140625" style="37" customWidth="1"/>
    <col min="4351" max="4351" width="9.85546875" style="37" customWidth="1"/>
    <col min="4352" max="4352" width="6.85546875" style="37" customWidth="1"/>
    <col min="4353" max="4353" width="10.28515625" style="37" customWidth="1"/>
    <col min="4354" max="4354" width="4.85546875" style="37" customWidth="1"/>
    <col min="4355" max="4355" width="8.28515625" style="37" customWidth="1"/>
    <col min="4356" max="4356" width="6.42578125" style="37" customWidth="1"/>
    <col min="4357" max="4357" width="11.7109375" style="37" bestFit="1" customWidth="1"/>
    <col min="4358" max="4358" width="11.42578125" style="37"/>
    <col min="4359" max="4359" width="11.5703125" style="37" customWidth="1"/>
    <col min="4360" max="4600" width="11.42578125" style="37"/>
    <col min="4601" max="4601" width="12.7109375" style="37" customWidth="1"/>
    <col min="4602" max="4602" width="35.5703125" style="37" customWidth="1"/>
    <col min="4603" max="4603" width="11.5703125" style="37" customWidth="1"/>
    <col min="4604" max="4604" width="10.42578125" style="37" customWidth="1"/>
    <col min="4605" max="4605" width="11.5703125" style="37" customWidth="1"/>
    <col min="4606" max="4606" width="10.140625" style="37" customWidth="1"/>
    <col min="4607" max="4607" width="9.85546875" style="37" customWidth="1"/>
    <col min="4608" max="4608" width="6.85546875" style="37" customWidth="1"/>
    <col min="4609" max="4609" width="10.28515625" style="37" customWidth="1"/>
    <col min="4610" max="4610" width="4.85546875" style="37" customWidth="1"/>
    <col min="4611" max="4611" width="8.28515625" style="37" customWidth="1"/>
    <col min="4612" max="4612" width="6.42578125" style="37" customWidth="1"/>
    <col min="4613" max="4613" width="11.7109375" style="37" bestFit="1" customWidth="1"/>
    <col min="4614" max="4614" width="11.42578125" style="37"/>
    <col min="4615" max="4615" width="11.5703125" style="37" customWidth="1"/>
    <col min="4616" max="4856" width="11.42578125" style="37"/>
    <col min="4857" max="4857" width="12.7109375" style="37" customWidth="1"/>
    <col min="4858" max="4858" width="35.5703125" style="37" customWidth="1"/>
    <col min="4859" max="4859" width="11.5703125" style="37" customWidth="1"/>
    <col min="4860" max="4860" width="10.42578125" style="37" customWidth="1"/>
    <col min="4861" max="4861" width="11.5703125" style="37" customWidth="1"/>
    <col min="4862" max="4862" width="10.140625" style="37" customWidth="1"/>
    <col min="4863" max="4863" width="9.85546875" style="37" customWidth="1"/>
    <col min="4864" max="4864" width="6.85546875" style="37" customWidth="1"/>
    <col min="4865" max="4865" width="10.28515625" style="37" customWidth="1"/>
    <col min="4866" max="4866" width="4.85546875" style="37" customWidth="1"/>
    <col min="4867" max="4867" width="8.28515625" style="37" customWidth="1"/>
    <col min="4868" max="4868" width="6.42578125" style="37" customWidth="1"/>
    <col min="4869" max="4869" width="11.7109375" style="37" bestFit="1" customWidth="1"/>
    <col min="4870" max="4870" width="11.42578125" style="37"/>
    <col min="4871" max="4871" width="11.5703125" style="37" customWidth="1"/>
    <col min="4872" max="5112" width="11.42578125" style="37"/>
    <col min="5113" max="5113" width="12.7109375" style="37" customWidth="1"/>
    <col min="5114" max="5114" width="35.5703125" style="37" customWidth="1"/>
    <col min="5115" max="5115" width="11.5703125" style="37" customWidth="1"/>
    <col min="5116" max="5116" width="10.42578125" style="37" customWidth="1"/>
    <col min="5117" max="5117" width="11.5703125" style="37" customWidth="1"/>
    <col min="5118" max="5118" width="10.140625" style="37" customWidth="1"/>
    <col min="5119" max="5119" width="9.85546875" style="37" customWidth="1"/>
    <col min="5120" max="5120" width="6.85546875" style="37" customWidth="1"/>
    <col min="5121" max="5121" width="10.28515625" style="37" customWidth="1"/>
    <col min="5122" max="5122" width="4.85546875" style="37" customWidth="1"/>
    <col min="5123" max="5123" width="8.28515625" style="37" customWidth="1"/>
    <col min="5124" max="5124" width="6.42578125" style="37" customWidth="1"/>
    <col min="5125" max="5125" width="11.7109375" style="37" bestFit="1" customWidth="1"/>
    <col min="5126" max="5126" width="11.42578125" style="37"/>
    <col min="5127" max="5127" width="11.5703125" style="37" customWidth="1"/>
    <col min="5128" max="5368" width="11.42578125" style="37"/>
    <col min="5369" max="5369" width="12.7109375" style="37" customWidth="1"/>
    <col min="5370" max="5370" width="35.5703125" style="37" customWidth="1"/>
    <col min="5371" max="5371" width="11.5703125" style="37" customWidth="1"/>
    <col min="5372" max="5372" width="10.42578125" style="37" customWidth="1"/>
    <col min="5373" max="5373" width="11.5703125" style="37" customWidth="1"/>
    <col min="5374" max="5374" width="10.140625" style="37" customWidth="1"/>
    <col min="5375" max="5375" width="9.85546875" style="37" customWidth="1"/>
    <col min="5376" max="5376" width="6.85546875" style="37" customWidth="1"/>
    <col min="5377" max="5377" width="10.28515625" style="37" customWidth="1"/>
    <col min="5378" max="5378" width="4.85546875" style="37" customWidth="1"/>
    <col min="5379" max="5379" width="8.28515625" style="37" customWidth="1"/>
    <col min="5380" max="5380" width="6.42578125" style="37" customWidth="1"/>
    <col min="5381" max="5381" width="11.7109375" style="37" bestFit="1" customWidth="1"/>
    <col min="5382" max="5382" width="11.42578125" style="37"/>
    <col min="5383" max="5383" width="11.5703125" style="37" customWidth="1"/>
    <col min="5384" max="5624" width="11.42578125" style="37"/>
    <col min="5625" max="5625" width="12.7109375" style="37" customWidth="1"/>
    <col min="5626" max="5626" width="35.5703125" style="37" customWidth="1"/>
    <col min="5627" max="5627" width="11.5703125" style="37" customWidth="1"/>
    <col min="5628" max="5628" width="10.42578125" style="37" customWidth="1"/>
    <col min="5629" max="5629" width="11.5703125" style="37" customWidth="1"/>
    <col min="5630" max="5630" width="10.140625" style="37" customWidth="1"/>
    <col min="5631" max="5631" width="9.85546875" style="37" customWidth="1"/>
    <col min="5632" max="5632" width="6.85546875" style="37" customWidth="1"/>
    <col min="5633" max="5633" width="10.28515625" style="37" customWidth="1"/>
    <col min="5634" max="5634" width="4.85546875" style="37" customWidth="1"/>
    <col min="5635" max="5635" width="8.28515625" style="37" customWidth="1"/>
    <col min="5636" max="5636" width="6.42578125" style="37" customWidth="1"/>
    <col min="5637" max="5637" width="11.7109375" style="37" bestFit="1" customWidth="1"/>
    <col min="5638" max="5638" width="11.42578125" style="37"/>
    <col min="5639" max="5639" width="11.5703125" style="37" customWidth="1"/>
    <col min="5640" max="5880" width="11.42578125" style="37"/>
    <col min="5881" max="5881" width="12.7109375" style="37" customWidth="1"/>
    <col min="5882" max="5882" width="35.5703125" style="37" customWidth="1"/>
    <col min="5883" max="5883" width="11.5703125" style="37" customWidth="1"/>
    <col min="5884" max="5884" width="10.42578125" style="37" customWidth="1"/>
    <col min="5885" max="5885" width="11.5703125" style="37" customWidth="1"/>
    <col min="5886" max="5886" width="10.140625" style="37" customWidth="1"/>
    <col min="5887" max="5887" width="9.85546875" style="37" customWidth="1"/>
    <col min="5888" max="5888" width="6.85546875" style="37" customWidth="1"/>
    <col min="5889" max="5889" width="10.28515625" style="37" customWidth="1"/>
    <col min="5890" max="5890" width="4.85546875" style="37" customWidth="1"/>
    <col min="5891" max="5891" width="8.28515625" style="37" customWidth="1"/>
    <col min="5892" max="5892" width="6.42578125" style="37" customWidth="1"/>
    <col min="5893" max="5893" width="11.7109375" style="37" bestFit="1" customWidth="1"/>
    <col min="5894" max="5894" width="11.42578125" style="37"/>
    <col min="5895" max="5895" width="11.5703125" style="37" customWidth="1"/>
    <col min="5896" max="6136" width="11.42578125" style="37"/>
    <col min="6137" max="6137" width="12.7109375" style="37" customWidth="1"/>
    <col min="6138" max="6138" width="35.5703125" style="37" customWidth="1"/>
    <col min="6139" max="6139" width="11.5703125" style="37" customWidth="1"/>
    <col min="6140" max="6140" width="10.42578125" style="37" customWidth="1"/>
    <col min="6141" max="6141" width="11.5703125" style="37" customWidth="1"/>
    <col min="6142" max="6142" width="10.140625" style="37" customWidth="1"/>
    <col min="6143" max="6143" width="9.85546875" style="37" customWidth="1"/>
    <col min="6144" max="6144" width="6.85546875" style="37" customWidth="1"/>
    <col min="6145" max="6145" width="10.28515625" style="37" customWidth="1"/>
    <col min="6146" max="6146" width="4.85546875" style="37" customWidth="1"/>
    <col min="6147" max="6147" width="8.28515625" style="37" customWidth="1"/>
    <col min="6148" max="6148" width="6.42578125" style="37" customWidth="1"/>
    <col min="6149" max="6149" width="11.7109375" style="37" bestFit="1" customWidth="1"/>
    <col min="6150" max="6150" width="11.42578125" style="37"/>
    <col min="6151" max="6151" width="11.5703125" style="37" customWidth="1"/>
    <col min="6152" max="6392" width="11.42578125" style="37"/>
    <col min="6393" max="6393" width="12.7109375" style="37" customWidth="1"/>
    <col min="6394" max="6394" width="35.5703125" style="37" customWidth="1"/>
    <col min="6395" max="6395" width="11.5703125" style="37" customWidth="1"/>
    <col min="6396" max="6396" width="10.42578125" style="37" customWidth="1"/>
    <col min="6397" max="6397" width="11.5703125" style="37" customWidth="1"/>
    <col min="6398" max="6398" width="10.140625" style="37" customWidth="1"/>
    <col min="6399" max="6399" width="9.85546875" style="37" customWidth="1"/>
    <col min="6400" max="6400" width="6.85546875" style="37" customWidth="1"/>
    <col min="6401" max="6401" width="10.28515625" style="37" customWidth="1"/>
    <col min="6402" max="6402" width="4.85546875" style="37" customWidth="1"/>
    <col min="6403" max="6403" width="8.28515625" style="37" customWidth="1"/>
    <col min="6404" max="6404" width="6.42578125" style="37" customWidth="1"/>
    <col min="6405" max="6405" width="11.7109375" style="37" bestFit="1" customWidth="1"/>
    <col min="6406" max="6406" width="11.42578125" style="37"/>
    <col min="6407" max="6407" width="11.5703125" style="37" customWidth="1"/>
    <col min="6408" max="6648" width="11.42578125" style="37"/>
    <col min="6649" max="6649" width="12.7109375" style="37" customWidth="1"/>
    <col min="6650" max="6650" width="35.5703125" style="37" customWidth="1"/>
    <col min="6651" max="6651" width="11.5703125" style="37" customWidth="1"/>
    <col min="6652" max="6652" width="10.42578125" style="37" customWidth="1"/>
    <col min="6653" max="6653" width="11.5703125" style="37" customWidth="1"/>
    <col min="6654" max="6654" width="10.140625" style="37" customWidth="1"/>
    <col min="6655" max="6655" width="9.85546875" style="37" customWidth="1"/>
    <col min="6656" max="6656" width="6.85546875" style="37" customWidth="1"/>
    <col min="6657" max="6657" width="10.28515625" style="37" customWidth="1"/>
    <col min="6658" max="6658" width="4.85546875" style="37" customWidth="1"/>
    <col min="6659" max="6659" width="8.28515625" style="37" customWidth="1"/>
    <col min="6660" max="6660" width="6.42578125" style="37" customWidth="1"/>
    <col min="6661" max="6661" width="11.7109375" style="37" bestFit="1" customWidth="1"/>
    <col min="6662" max="6662" width="11.42578125" style="37"/>
    <col min="6663" max="6663" width="11.5703125" style="37" customWidth="1"/>
    <col min="6664" max="6904" width="11.42578125" style="37"/>
    <col min="6905" max="6905" width="12.7109375" style="37" customWidth="1"/>
    <col min="6906" max="6906" width="35.5703125" style="37" customWidth="1"/>
    <col min="6907" max="6907" width="11.5703125" style="37" customWidth="1"/>
    <col min="6908" max="6908" width="10.42578125" style="37" customWidth="1"/>
    <col min="6909" max="6909" width="11.5703125" style="37" customWidth="1"/>
    <col min="6910" max="6910" width="10.140625" style="37" customWidth="1"/>
    <col min="6911" max="6911" width="9.85546875" style="37" customWidth="1"/>
    <col min="6912" max="6912" width="6.85546875" style="37" customWidth="1"/>
    <col min="6913" max="6913" width="10.28515625" style="37" customWidth="1"/>
    <col min="6914" max="6914" width="4.85546875" style="37" customWidth="1"/>
    <col min="6915" max="6915" width="8.28515625" style="37" customWidth="1"/>
    <col min="6916" max="6916" width="6.42578125" style="37" customWidth="1"/>
    <col min="6917" max="6917" width="11.7109375" style="37" bestFit="1" customWidth="1"/>
    <col min="6918" max="6918" width="11.42578125" style="37"/>
    <col min="6919" max="6919" width="11.5703125" style="37" customWidth="1"/>
    <col min="6920" max="7160" width="11.42578125" style="37"/>
    <col min="7161" max="7161" width="12.7109375" style="37" customWidth="1"/>
    <col min="7162" max="7162" width="35.5703125" style="37" customWidth="1"/>
    <col min="7163" max="7163" width="11.5703125" style="37" customWidth="1"/>
    <col min="7164" max="7164" width="10.42578125" style="37" customWidth="1"/>
    <col min="7165" max="7165" width="11.5703125" style="37" customWidth="1"/>
    <col min="7166" max="7166" width="10.140625" style="37" customWidth="1"/>
    <col min="7167" max="7167" width="9.85546875" style="37" customWidth="1"/>
    <col min="7168" max="7168" width="6.85546875" style="37" customWidth="1"/>
    <col min="7169" max="7169" width="10.28515625" style="37" customWidth="1"/>
    <col min="7170" max="7170" width="4.85546875" style="37" customWidth="1"/>
    <col min="7171" max="7171" width="8.28515625" style="37" customWidth="1"/>
    <col min="7172" max="7172" width="6.42578125" style="37" customWidth="1"/>
    <col min="7173" max="7173" width="11.7109375" style="37" bestFit="1" customWidth="1"/>
    <col min="7174" max="7174" width="11.42578125" style="37"/>
    <col min="7175" max="7175" width="11.5703125" style="37" customWidth="1"/>
    <col min="7176" max="7416" width="11.42578125" style="37"/>
    <col min="7417" max="7417" width="12.7109375" style="37" customWidth="1"/>
    <col min="7418" max="7418" width="35.5703125" style="37" customWidth="1"/>
    <col min="7419" max="7419" width="11.5703125" style="37" customWidth="1"/>
    <col min="7420" max="7420" width="10.42578125" style="37" customWidth="1"/>
    <col min="7421" max="7421" width="11.5703125" style="37" customWidth="1"/>
    <col min="7422" max="7422" width="10.140625" style="37" customWidth="1"/>
    <col min="7423" max="7423" width="9.85546875" style="37" customWidth="1"/>
    <col min="7424" max="7424" width="6.85546875" style="37" customWidth="1"/>
    <col min="7425" max="7425" width="10.28515625" style="37" customWidth="1"/>
    <col min="7426" max="7426" width="4.85546875" style="37" customWidth="1"/>
    <col min="7427" max="7427" width="8.28515625" style="37" customWidth="1"/>
    <col min="7428" max="7428" width="6.42578125" style="37" customWidth="1"/>
    <col min="7429" max="7429" width="11.7109375" style="37" bestFit="1" customWidth="1"/>
    <col min="7430" max="7430" width="11.42578125" style="37"/>
    <col min="7431" max="7431" width="11.5703125" style="37" customWidth="1"/>
    <col min="7432" max="7672" width="11.42578125" style="37"/>
    <col min="7673" max="7673" width="12.7109375" style="37" customWidth="1"/>
    <col min="7674" max="7674" width="35.5703125" style="37" customWidth="1"/>
    <col min="7675" max="7675" width="11.5703125" style="37" customWidth="1"/>
    <col min="7676" max="7676" width="10.42578125" style="37" customWidth="1"/>
    <col min="7677" max="7677" width="11.5703125" style="37" customWidth="1"/>
    <col min="7678" max="7678" width="10.140625" style="37" customWidth="1"/>
    <col min="7679" max="7679" width="9.85546875" style="37" customWidth="1"/>
    <col min="7680" max="7680" width="6.85546875" style="37" customWidth="1"/>
    <col min="7681" max="7681" width="10.28515625" style="37" customWidth="1"/>
    <col min="7682" max="7682" width="4.85546875" style="37" customWidth="1"/>
    <col min="7683" max="7683" width="8.28515625" style="37" customWidth="1"/>
    <col min="7684" max="7684" width="6.42578125" style="37" customWidth="1"/>
    <col min="7685" max="7685" width="11.7109375" style="37" bestFit="1" customWidth="1"/>
    <col min="7686" max="7686" width="11.42578125" style="37"/>
    <col min="7687" max="7687" width="11.5703125" style="37" customWidth="1"/>
    <col min="7688" max="7928" width="11.42578125" style="37"/>
    <col min="7929" max="7929" width="12.7109375" style="37" customWidth="1"/>
    <col min="7930" max="7930" width="35.5703125" style="37" customWidth="1"/>
    <col min="7931" max="7931" width="11.5703125" style="37" customWidth="1"/>
    <col min="7932" max="7932" width="10.42578125" style="37" customWidth="1"/>
    <col min="7933" max="7933" width="11.5703125" style="37" customWidth="1"/>
    <col min="7934" max="7934" width="10.140625" style="37" customWidth="1"/>
    <col min="7935" max="7935" width="9.85546875" style="37" customWidth="1"/>
    <col min="7936" max="7936" width="6.85546875" style="37" customWidth="1"/>
    <col min="7937" max="7937" width="10.28515625" style="37" customWidth="1"/>
    <col min="7938" max="7938" width="4.85546875" style="37" customWidth="1"/>
    <col min="7939" max="7939" width="8.28515625" style="37" customWidth="1"/>
    <col min="7940" max="7940" width="6.42578125" style="37" customWidth="1"/>
    <col min="7941" max="7941" width="11.7109375" style="37" bestFit="1" customWidth="1"/>
    <col min="7942" max="7942" width="11.42578125" style="37"/>
    <col min="7943" max="7943" width="11.5703125" style="37" customWidth="1"/>
    <col min="7944" max="8184" width="11.42578125" style="37"/>
    <col min="8185" max="8185" width="12.7109375" style="37" customWidth="1"/>
    <col min="8186" max="8186" width="35.5703125" style="37" customWidth="1"/>
    <col min="8187" max="8187" width="11.5703125" style="37" customWidth="1"/>
    <col min="8188" max="8188" width="10.42578125" style="37" customWidth="1"/>
    <col min="8189" max="8189" width="11.5703125" style="37" customWidth="1"/>
    <col min="8190" max="8190" width="10.140625" style="37" customWidth="1"/>
    <col min="8191" max="8191" width="9.85546875" style="37" customWidth="1"/>
    <col min="8192" max="8192" width="6.85546875" style="37" customWidth="1"/>
    <col min="8193" max="8193" width="10.28515625" style="37" customWidth="1"/>
    <col min="8194" max="8194" width="4.85546875" style="37" customWidth="1"/>
    <col min="8195" max="8195" width="8.28515625" style="37" customWidth="1"/>
    <col min="8196" max="8196" width="6.42578125" style="37" customWidth="1"/>
    <col min="8197" max="8197" width="11.7109375" style="37" bestFit="1" customWidth="1"/>
    <col min="8198" max="8198" width="11.42578125" style="37"/>
    <col min="8199" max="8199" width="11.5703125" style="37" customWidth="1"/>
    <col min="8200" max="8440" width="11.42578125" style="37"/>
    <col min="8441" max="8441" width="12.7109375" style="37" customWidth="1"/>
    <col min="8442" max="8442" width="35.5703125" style="37" customWidth="1"/>
    <col min="8443" max="8443" width="11.5703125" style="37" customWidth="1"/>
    <col min="8444" max="8444" width="10.42578125" style="37" customWidth="1"/>
    <col min="8445" max="8445" width="11.5703125" style="37" customWidth="1"/>
    <col min="8446" max="8446" width="10.140625" style="37" customWidth="1"/>
    <col min="8447" max="8447" width="9.85546875" style="37" customWidth="1"/>
    <col min="8448" max="8448" width="6.85546875" style="37" customWidth="1"/>
    <col min="8449" max="8449" width="10.28515625" style="37" customWidth="1"/>
    <col min="8450" max="8450" width="4.85546875" style="37" customWidth="1"/>
    <col min="8451" max="8451" width="8.28515625" style="37" customWidth="1"/>
    <col min="8452" max="8452" width="6.42578125" style="37" customWidth="1"/>
    <col min="8453" max="8453" width="11.7109375" style="37" bestFit="1" customWidth="1"/>
    <col min="8454" max="8454" width="11.42578125" style="37"/>
    <col min="8455" max="8455" width="11.5703125" style="37" customWidth="1"/>
    <col min="8456" max="8696" width="11.42578125" style="37"/>
    <col min="8697" max="8697" width="12.7109375" style="37" customWidth="1"/>
    <col min="8698" max="8698" width="35.5703125" style="37" customWidth="1"/>
    <col min="8699" max="8699" width="11.5703125" style="37" customWidth="1"/>
    <col min="8700" max="8700" width="10.42578125" style="37" customWidth="1"/>
    <col min="8701" max="8701" width="11.5703125" style="37" customWidth="1"/>
    <col min="8702" max="8702" width="10.140625" style="37" customWidth="1"/>
    <col min="8703" max="8703" width="9.85546875" style="37" customWidth="1"/>
    <col min="8704" max="8704" width="6.85546875" style="37" customWidth="1"/>
    <col min="8705" max="8705" width="10.28515625" style="37" customWidth="1"/>
    <col min="8706" max="8706" width="4.85546875" style="37" customWidth="1"/>
    <col min="8707" max="8707" width="8.28515625" style="37" customWidth="1"/>
    <col min="8708" max="8708" width="6.42578125" style="37" customWidth="1"/>
    <col min="8709" max="8709" width="11.7109375" style="37" bestFit="1" customWidth="1"/>
    <col min="8710" max="8710" width="11.42578125" style="37"/>
    <col min="8711" max="8711" width="11.5703125" style="37" customWidth="1"/>
    <col min="8712" max="8952" width="11.42578125" style="37"/>
    <col min="8953" max="8953" width="12.7109375" style="37" customWidth="1"/>
    <col min="8954" max="8954" width="35.5703125" style="37" customWidth="1"/>
    <col min="8955" max="8955" width="11.5703125" style="37" customWidth="1"/>
    <col min="8956" max="8956" width="10.42578125" style="37" customWidth="1"/>
    <col min="8957" max="8957" width="11.5703125" style="37" customWidth="1"/>
    <col min="8958" max="8958" width="10.140625" style="37" customWidth="1"/>
    <col min="8959" max="8959" width="9.85546875" style="37" customWidth="1"/>
    <col min="8960" max="8960" width="6.85546875" style="37" customWidth="1"/>
    <col min="8961" max="8961" width="10.28515625" style="37" customWidth="1"/>
    <col min="8962" max="8962" width="4.85546875" style="37" customWidth="1"/>
    <col min="8963" max="8963" width="8.28515625" style="37" customWidth="1"/>
    <col min="8964" max="8964" width="6.42578125" style="37" customWidth="1"/>
    <col min="8965" max="8965" width="11.7109375" style="37" bestFit="1" customWidth="1"/>
    <col min="8966" max="8966" width="11.42578125" style="37"/>
    <col min="8967" max="8967" width="11.5703125" style="37" customWidth="1"/>
    <col min="8968" max="9208" width="11.42578125" style="37"/>
    <col min="9209" max="9209" width="12.7109375" style="37" customWidth="1"/>
    <col min="9210" max="9210" width="35.5703125" style="37" customWidth="1"/>
    <col min="9211" max="9211" width="11.5703125" style="37" customWidth="1"/>
    <col min="9212" max="9212" width="10.42578125" style="37" customWidth="1"/>
    <col min="9213" max="9213" width="11.5703125" style="37" customWidth="1"/>
    <col min="9214" max="9214" width="10.140625" style="37" customWidth="1"/>
    <col min="9215" max="9215" width="9.85546875" style="37" customWidth="1"/>
    <col min="9216" max="9216" width="6.85546875" style="37" customWidth="1"/>
    <col min="9217" max="9217" width="10.28515625" style="37" customWidth="1"/>
    <col min="9218" max="9218" width="4.85546875" style="37" customWidth="1"/>
    <col min="9219" max="9219" width="8.28515625" style="37" customWidth="1"/>
    <col min="9220" max="9220" width="6.42578125" style="37" customWidth="1"/>
    <col min="9221" max="9221" width="11.7109375" style="37" bestFit="1" customWidth="1"/>
    <col min="9222" max="9222" width="11.42578125" style="37"/>
    <col min="9223" max="9223" width="11.5703125" style="37" customWidth="1"/>
    <col min="9224" max="9464" width="11.42578125" style="37"/>
    <col min="9465" max="9465" width="12.7109375" style="37" customWidth="1"/>
    <col min="9466" max="9466" width="35.5703125" style="37" customWidth="1"/>
    <col min="9467" max="9467" width="11.5703125" style="37" customWidth="1"/>
    <col min="9468" max="9468" width="10.42578125" style="37" customWidth="1"/>
    <col min="9469" max="9469" width="11.5703125" style="37" customWidth="1"/>
    <col min="9470" max="9470" width="10.140625" style="37" customWidth="1"/>
    <col min="9471" max="9471" width="9.85546875" style="37" customWidth="1"/>
    <col min="9472" max="9472" width="6.85546875" style="37" customWidth="1"/>
    <col min="9473" max="9473" width="10.28515625" style="37" customWidth="1"/>
    <col min="9474" max="9474" width="4.85546875" style="37" customWidth="1"/>
    <col min="9475" max="9475" width="8.28515625" style="37" customWidth="1"/>
    <col min="9476" max="9476" width="6.42578125" style="37" customWidth="1"/>
    <col min="9477" max="9477" width="11.7109375" style="37" bestFit="1" customWidth="1"/>
    <col min="9478" max="9478" width="11.42578125" style="37"/>
    <col min="9479" max="9479" width="11.5703125" style="37" customWidth="1"/>
    <col min="9480" max="9720" width="11.42578125" style="37"/>
    <col min="9721" max="9721" width="12.7109375" style="37" customWidth="1"/>
    <col min="9722" max="9722" width="35.5703125" style="37" customWidth="1"/>
    <col min="9723" max="9723" width="11.5703125" style="37" customWidth="1"/>
    <col min="9724" max="9724" width="10.42578125" style="37" customWidth="1"/>
    <col min="9725" max="9725" width="11.5703125" style="37" customWidth="1"/>
    <col min="9726" max="9726" width="10.140625" style="37" customWidth="1"/>
    <col min="9727" max="9727" width="9.85546875" style="37" customWidth="1"/>
    <col min="9728" max="9728" width="6.85546875" style="37" customWidth="1"/>
    <col min="9729" max="9729" width="10.28515625" style="37" customWidth="1"/>
    <col min="9730" max="9730" width="4.85546875" style="37" customWidth="1"/>
    <col min="9731" max="9731" width="8.28515625" style="37" customWidth="1"/>
    <col min="9732" max="9732" width="6.42578125" style="37" customWidth="1"/>
    <col min="9733" max="9733" width="11.7109375" style="37" bestFit="1" customWidth="1"/>
    <col min="9734" max="9734" width="11.42578125" style="37"/>
    <col min="9735" max="9735" width="11.5703125" style="37" customWidth="1"/>
    <col min="9736" max="9976" width="11.42578125" style="37"/>
    <col min="9977" max="9977" width="12.7109375" style="37" customWidth="1"/>
    <col min="9978" max="9978" width="35.5703125" style="37" customWidth="1"/>
    <col min="9979" max="9979" width="11.5703125" style="37" customWidth="1"/>
    <col min="9980" max="9980" width="10.42578125" style="37" customWidth="1"/>
    <col min="9981" max="9981" width="11.5703125" style="37" customWidth="1"/>
    <col min="9982" max="9982" width="10.140625" style="37" customWidth="1"/>
    <col min="9983" max="9983" width="9.85546875" style="37" customWidth="1"/>
    <col min="9984" max="9984" width="6.85546875" style="37" customWidth="1"/>
    <col min="9985" max="9985" width="10.28515625" style="37" customWidth="1"/>
    <col min="9986" max="9986" width="4.85546875" style="37" customWidth="1"/>
    <col min="9987" max="9987" width="8.28515625" style="37" customWidth="1"/>
    <col min="9988" max="9988" width="6.42578125" style="37" customWidth="1"/>
    <col min="9989" max="9989" width="11.7109375" style="37" bestFit="1" customWidth="1"/>
    <col min="9990" max="9990" width="11.42578125" style="37"/>
    <col min="9991" max="9991" width="11.5703125" style="37" customWidth="1"/>
    <col min="9992" max="10232" width="11.42578125" style="37"/>
    <col min="10233" max="10233" width="12.7109375" style="37" customWidth="1"/>
    <col min="10234" max="10234" width="35.5703125" style="37" customWidth="1"/>
    <col min="10235" max="10235" width="11.5703125" style="37" customWidth="1"/>
    <col min="10236" max="10236" width="10.42578125" style="37" customWidth="1"/>
    <col min="10237" max="10237" width="11.5703125" style="37" customWidth="1"/>
    <col min="10238" max="10238" width="10.140625" style="37" customWidth="1"/>
    <col min="10239" max="10239" width="9.85546875" style="37" customWidth="1"/>
    <col min="10240" max="10240" width="6.85546875" style="37" customWidth="1"/>
    <col min="10241" max="10241" width="10.28515625" style="37" customWidth="1"/>
    <col min="10242" max="10242" width="4.85546875" style="37" customWidth="1"/>
    <col min="10243" max="10243" width="8.28515625" style="37" customWidth="1"/>
    <col min="10244" max="10244" width="6.42578125" style="37" customWidth="1"/>
    <col min="10245" max="10245" width="11.7109375" style="37" bestFit="1" customWidth="1"/>
    <col min="10246" max="10246" width="11.42578125" style="37"/>
    <col min="10247" max="10247" width="11.5703125" style="37" customWidth="1"/>
    <col min="10248" max="10488" width="11.42578125" style="37"/>
    <col min="10489" max="10489" width="12.7109375" style="37" customWidth="1"/>
    <col min="10490" max="10490" width="35.5703125" style="37" customWidth="1"/>
    <col min="10491" max="10491" width="11.5703125" style="37" customWidth="1"/>
    <col min="10492" max="10492" width="10.42578125" style="37" customWidth="1"/>
    <col min="10493" max="10493" width="11.5703125" style="37" customWidth="1"/>
    <col min="10494" max="10494" width="10.140625" style="37" customWidth="1"/>
    <col min="10495" max="10495" width="9.85546875" style="37" customWidth="1"/>
    <col min="10496" max="10496" width="6.85546875" style="37" customWidth="1"/>
    <col min="10497" max="10497" width="10.28515625" style="37" customWidth="1"/>
    <col min="10498" max="10498" width="4.85546875" style="37" customWidth="1"/>
    <col min="10499" max="10499" width="8.28515625" style="37" customWidth="1"/>
    <col min="10500" max="10500" width="6.42578125" style="37" customWidth="1"/>
    <col min="10501" max="10501" width="11.7109375" style="37" bestFit="1" customWidth="1"/>
    <col min="10502" max="10502" width="11.42578125" style="37"/>
    <col min="10503" max="10503" width="11.5703125" style="37" customWidth="1"/>
    <col min="10504" max="10744" width="11.42578125" style="37"/>
    <col min="10745" max="10745" width="12.7109375" style="37" customWidth="1"/>
    <col min="10746" max="10746" width="35.5703125" style="37" customWidth="1"/>
    <col min="10747" max="10747" width="11.5703125" style="37" customWidth="1"/>
    <col min="10748" max="10748" width="10.42578125" style="37" customWidth="1"/>
    <col min="10749" max="10749" width="11.5703125" style="37" customWidth="1"/>
    <col min="10750" max="10750" width="10.140625" style="37" customWidth="1"/>
    <col min="10751" max="10751" width="9.85546875" style="37" customWidth="1"/>
    <col min="10752" max="10752" width="6.85546875" style="37" customWidth="1"/>
    <col min="10753" max="10753" width="10.28515625" style="37" customWidth="1"/>
    <col min="10754" max="10754" width="4.85546875" style="37" customWidth="1"/>
    <col min="10755" max="10755" width="8.28515625" style="37" customWidth="1"/>
    <col min="10756" max="10756" width="6.42578125" style="37" customWidth="1"/>
    <col min="10757" max="10757" width="11.7109375" style="37" bestFit="1" customWidth="1"/>
    <col min="10758" max="10758" width="11.42578125" style="37"/>
    <col min="10759" max="10759" width="11.5703125" style="37" customWidth="1"/>
    <col min="10760" max="11000" width="11.42578125" style="37"/>
    <col min="11001" max="11001" width="12.7109375" style="37" customWidth="1"/>
    <col min="11002" max="11002" width="35.5703125" style="37" customWidth="1"/>
    <col min="11003" max="11003" width="11.5703125" style="37" customWidth="1"/>
    <col min="11004" max="11004" width="10.42578125" style="37" customWidth="1"/>
    <col min="11005" max="11005" width="11.5703125" style="37" customWidth="1"/>
    <col min="11006" max="11006" width="10.140625" style="37" customWidth="1"/>
    <col min="11007" max="11007" width="9.85546875" style="37" customWidth="1"/>
    <col min="11008" max="11008" width="6.85546875" style="37" customWidth="1"/>
    <col min="11009" max="11009" width="10.28515625" style="37" customWidth="1"/>
    <col min="11010" max="11010" width="4.85546875" style="37" customWidth="1"/>
    <col min="11011" max="11011" width="8.28515625" style="37" customWidth="1"/>
    <col min="11012" max="11012" width="6.42578125" style="37" customWidth="1"/>
    <col min="11013" max="11013" width="11.7109375" style="37" bestFit="1" customWidth="1"/>
    <col min="11014" max="11014" width="11.42578125" style="37"/>
    <col min="11015" max="11015" width="11.5703125" style="37" customWidth="1"/>
    <col min="11016" max="11256" width="11.42578125" style="37"/>
    <col min="11257" max="11257" width="12.7109375" style="37" customWidth="1"/>
    <col min="11258" max="11258" width="35.5703125" style="37" customWidth="1"/>
    <col min="11259" max="11259" width="11.5703125" style="37" customWidth="1"/>
    <col min="11260" max="11260" width="10.42578125" style="37" customWidth="1"/>
    <col min="11261" max="11261" width="11.5703125" style="37" customWidth="1"/>
    <col min="11262" max="11262" width="10.140625" style="37" customWidth="1"/>
    <col min="11263" max="11263" width="9.85546875" style="37" customWidth="1"/>
    <col min="11264" max="11264" width="6.85546875" style="37" customWidth="1"/>
    <col min="11265" max="11265" width="10.28515625" style="37" customWidth="1"/>
    <col min="11266" max="11266" width="4.85546875" style="37" customWidth="1"/>
    <col min="11267" max="11267" width="8.28515625" style="37" customWidth="1"/>
    <col min="11268" max="11268" width="6.42578125" style="37" customWidth="1"/>
    <col min="11269" max="11269" width="11.7109375" style="37" bestFit="1" customWidth="1"/>
    <col min="11270" max="11270" width="11.42578125" style="37"/>
    <col min="11271" max="11271" width="11.5703125" style="37" customWidth="1"/>
    <col min="11272" max="11512" width="11.42578125" style="37"/>
    <col min="11513" max="11513" width="12.7109375" style="37" customWidth="1"/>
    <col min="11514" max="11514" width="35.5703125" style="37" customWidth="1"/>
    <col min="11515" max="11515" width="11.5703125" style="37" customWidth="1"/>
    <col min="11516" max="11516" width="10.42578125" style="37" customWidth="1"/>
    <col min="11517" max="11517" width="11.5703125" style="37" customWidth="1"/>
    <col min="11518" max="11518" width="10.140625" style="37" customWidth="1"/>
    <col min="11519" max="11519" width="9.85546875" style="37" customWidth="1"/>
    <col min="11520" max="11520" width="6.85546875" style="37" customWidth="1"/>
    <col min="11521" max="11521" width="10.28515625" style="37" customWidth="1"/>
    <col min="11522" max="11522" width="4.85546875" style="37" customWidth="1"/>
    <col min="11523" max="11523" width="8.28515625" style="37" customWidth="1"/>
    <col min="11524" max="11524" width="6.42578125" style="37" customWidth="1"/>
    <col min="11525" max="11525" width="11.7109375" style="37" bestFit="1" customWidth="1"/>
    <col min="11526" max="11526" width="11.42578125" style="37"/>
    <col min="11527" max="11527" width="11.5703125" style="37" customWidth="1"/>
    <col min="11528" max="11768" width="11.42578125" style="37"/>
    <col min="11769" max="11769" width="12.7109375" style="37" customWidth="1"/>
    <col min="11770" max="11770" width="35.5703125" style="37" customWidth="1"/>
    <col min="11771" max="11771" width="11.5703125" style="37" customWidth="1"/>
    <col min="11772" max="11772" width="10.42578125" style="37" customWidth="1"/>
    <col min="11773" max="11773" width="11.5703125" style="37" customWidth="1"/>
    <col min="11774" max="11774" width="10.140625" style="37" customWidth="1"/>
    <col min="11775" max="11775" width="9.85546875" style="37" customWidth="1"/>
    <col min="11776" max="11776" width="6.85546875" style="37" customWidth="1"/>
    <col min="11777" max="11777" width="10.28515625" style="37" customWidth="1"/>
    <col min="11778" max="11778" width="4.85546875" style="37" customWidth="1"/>
    <col min="11779" max="11779" width="8.28515625" style="37" customWidth="1"/>
    <col min="11780" max="11780" width="6.42578125" style="37" customWidth="1"/>
    <col min="11781" max="11781" width="11.7109375" style="37" bestFit="1" customWidth="1"/>
    <col min="11782" max="11782" width="11.42578125" style="37"/>
    <col min="11783" max="11783" width="11.5703125" style="37" customWidth="1"/>
    <col min="11784" max="12024" width="11.42578125" style="37"/>
    <col min="12025" max="12025" width="12.7109375" style="37" customWidth="1"/>
    <col min="12026" max="12026" width="35.5703125" style="37" customWidth="1"/>
    <col min="12027" max="12027" width="11.5703125" style="37" customWidth="1"/>
    <col min="12028" max="12028" width="10.42578125" style="37" customWidth="1"/>
    <col min="12029" max="12029" width="11.5703125" style="37" customWidth="1"/>
    <col min="12030" max="12030" width="10.140625" style="37" customWidth="1"/>
    <col min="12031" max="12031" width="9.85546875" style="37" customWidth="1"/>
    <col min="12032" max="12032" width="6.85546875" style="37" customWidth="1"/>
    <col min="12033" max="12033" width="10.28515625" style="37" customWidth="1"/>
    <col min="12034" max="12034" width="4.85546875" style="37" customWidth="1"/>
    <col min="12035" max="12035" width="8.28515625" style="37" customWidth="1"/>
    <col min="12036" max="12036" width="6.42578125" style="37" customWidth="1"/>
    <col min="12037" max="12037" width="11.7109375" style="37" bestFit="1" customWidth="1"/>
    <col min="12038" max="12038" width="11.42578125" style="37"/>
    <col min="12039" max="12039" width="11.5703125" style="37" customWidth="1"/>
    <col min="12040" max="12280" width="11.42578125" style="37"/>
    <col min="12281" max="12281" width="12.7109375" style="37" customWidth="1"/>
    <col min="12282" max="12282" width="35.5703125" style="37" customWidth="1"/>
    <col min="12283" max="12283" width="11.5703125" style="37" customWidth="1"/>
    <col min="12284" max="12284" width="10.42578125" style="37" customWidth="1"/>
    <col min="12285" max="12285" width="11.5703125" style="37" customWidth="1"/>
    <col min="12286" max="12286" width="10.140625" style="37" customWidth="1"/>
    <col min="12287" max="12287" width="9.85546875" style="37" customWidth="1"/>
    <col min="12288" max="12288" width="6.85546875" style="37" customWidth="1"/>
    <col min="12289" max="12289" width="10.28515625" style="37" customWidth="1"/>
    <col min="12290" max="12290" width="4.85546875" style="37" customWidth="1"/>
    <col min="12291" max="12291" width="8.28515625" style="37" customWidth="1"/>
    <col min="12292" max="12292" width="6.42578125" style="37" customWidth="1"/>
    <col min="12293" max="12293" width="11.7109375" style="37" bestFit="1" customWidth="1"/>
    <col min="12294" max="12294" width="11.42578125" style="37"/>
    <col min="12295" max="12295" width="11.5703125" style="37" customWidth="1"/>
    <col min="12296" max="12536" width="11.42578125" style="37"/>
    <col min="12537" max="12537" width="12.7109375" style="37" customWidth="1"/>
    <col min="12538" max="12538" width="35.5703125" style="37" customWidth="1"/>
    <col min="12539" max="12539" width="11.5703125" style="37" customWidth="1"/>
    <col min="12540" max="12540" width="10.42578125" style="37" customWidth="1"/>
    <col min="12541" max="12541" width="11.5703125" style="37" customWidth="1"/>
    <col min="12542" max="12542" width="10.140625" style="37" customWidth="1"/>
    <col min="12543" max="12543" width="9.85546875" style="37" customWidth="1"/>
    <col min="12544" max="12544" width="6.85546875" style="37" customWidth="1"/>
    <col min="12545" max="12545" width="10.28515625" style="37" customWidth="1"/>
    <col min="12546" max="12546" width="4.85546875" style="37" customWidth="1"/>
    <col min="12547" max="12547" width="8.28515625" style="37" customWidth="1"/>
    <col min="12548" max="12548" width="6.42578125" style="37" customWidth="1"/>
    <col min="12549" max="12549" width="11.7109375" style="37" bestFit="1" customWidth="1"/>
    <col min="12550" max="12550" width="11.42578125" style="37"/>
    <col min="12551" max="12551" width="11.5703125" style="37" customWidth="1"/>
    <col min="12552" max="12792" width="11.42578125" style="37"/>
    <col min="12793" max="12793" width="12.7109375" style="37" customWidth="1"/>
    <col min="12794" max="12794" width="35.5703125" style="37" customWidth="1"/>
    <col min="12795" max="12795" width="11.5703125" style="37" customWidth="1"/>
    <col min="12796" max="12796" width="10.42578125" style="37" customWidth="1"/>
    <col min="12797" max="12797" width="11.5703125" style="37" customWidth="1"/>
    <col min="12798" max="12798" width="10.140625" style="37" customWidth="1"/>
    <col min="12799" max="12799" width="9.85546875" style="37" customWidth="1"/>
    <col min="12800" max="12800" width="6.85546875" style="37" customWidth="1"/>
    <col min="12801" max="12801" width="10.28515625" style="37" customWidth="1"/>
    <col min="12802" max="12802" width="4.85546875" style="37" customWidth="1"/>
    <col min="12803" max="12803" width="8.28515625" style="37" customWidth="1"/>
    <col min="12804" max="12804" width="6.42578125" style="37" customWidth="1"/>
    <col min="12805" max="12805" width="11.7109375" style="37" bestFit="1" customWidth="1"/>
    <col min="12806" max="12806" width="11.42578125" style="37"/>
    <col min="12807" max="12807" width="11.5703125" style="37" customWidth="1"/>
    <col min="12808" max="13048" width="11.42578125" style="37"/>
    <col min="13049" max="13049" width="12.7109375" style="37" customWidth="1"/>
    <col min="13050" max="13050" width="35.5703125" style="37" customWidth="1"/>
    <col min="13051" max="13051" width="11.5703125" style="37" customWidth="1"/>
    <col min="13052" max="13052" width="10.42578125" style="37" customWidth="1"/>
    <col min="13053" max="13053" width="11.5703125" style="37" customWidth="1"/>
    <col min="13054" max="13054" width="10.140625" style="37" customWidth="1"/>
    <col min="13055" max="13055" width="9.85546875" style="37" customWidth="1"/>
    <col min="13056" max="13056" width="6.85546875" style="37" customWidth="1"/>
    <col min="13057" max="13057" width="10.28515625" style="37" customWidth="1"/>
    <col min="13058" max="13058" width="4.85546875" style="37" customWidth="1"/>
    <col min="13059" max="13059" width="8.28515625" style="37" customWidth="1"/>
    <col min="13060" max="13060" width="6.42578125" style="37" customWidth="1"/>
    <col min="13061" max="13061" width="11.7109375" style="37" bestFit="1" customWidth="1"/>
    <col min="13062" max="13062" width="11.42578125" style="37"/>
    <col min="13063" max="13063" width="11.5703125" style="37" customWidth="1"/>
    <col min="13064" max="13304" width="11.42578125" style="37"/>
    <col min="13305" max="13305" width="12.7109375" style="37" customWidth="1"/>
    <col min="13306" max="13306" width="35.5703125" style="37" customWidth="1"/>
    <col min="13307" max="13307" width="11.5703125" style="37" customWidth="1"/>
    <col min="13308" max="13308" width="10.42578125" style="37" customWidth="1"/>
    <col min="13309" max="13309" width="11.5703125" style="37" customWidth="1"/>
    <col min="13310" max="13310" width="10.140625" style="37" customWidth="1"/>
    <col min="13311" max="13311" width="9.85546875" style="37" customWidth="1"/>
    <col min="13312" max="13312" width="6.85546875" style="37" customWidth="1"/>
    <col min="13313" max="13313" width="10.28515625" style="37" customWidth="1"/>
    <col min="13314" max="13314" width="4.85546875" style="37" customWidth="1"/>
    <col min="13315" max="13315" width="8.28515625" style="37" customWidth="1"/>
    <col min="13316" max="13316" width="6.42578125" style="37" customWidth="1"/>
    <col min="13317" max="13317" width="11.7109375" style="37" bestFit="1" customWidth="1"/>
    <col min="13318" max="13318" width="11.42578125" style="37"/>
    <col min="13319" max="13319" width="11.5703125" style="37" customWidth="1"/>
    <col min="13320" max="13560" width="11.42578125" style="37"/>
    <col min="13561" max="13561" width="12.7109375" style="37" customWidth="1"/>
    <col min="13562" max="13562" width="35.5703125" style="37" customWidth="1"/>
    <col min="13563" max="13563" width="11.5703125" style="37" customWidth="1"/>
    <col min="13564" max="13564" width="10.42578125" style="37" customWidth="1"/>
    <col min="13565" max="13565" width="11.5703125" style="37" customWidth="1"/>
    <col min="13566" max="13566" width="10.140625" style="37" customWidth="1"/>
    <col min="13567" max="13567" width="9.85546875" style="37" customWidth="1"/>
    <col min="13568" max="13568" width="6.85546875" style="37" customWidth="1"/>
    <col min="13569" max="13569" width="10.28515625" style="37" customWidth="1"/>
    <col min="13570" max="13570" width="4.85546875" style="37" customWidth="1"/>
    <col min="13571" max="13571" width="8.28515625" style="37" customWidth="1"/>
    <col min="13572" max="13572" width="6.42578125" style="37" customWidth="1"/>
    <col min="13573" max="13573" width="11.7109375" style="37" bestFit="1" customWidth="1"/>
    <col min="13574" max="13574" width="11.42578125" style="37"/>
    <col min="13575" max="13575" width="11.5703125" style="37" customWidth="1"/>
    <col min="13576" max="13816" width="11.42578125" style="37"/>
    <col min="13817" max="13817" width="12.7109375" style="37" customWidth="1"/>
    <col min="13818" max="13818" width="35.5703125" style="37" customWidth="1"/>
    <col min="13819" max="13819" width="11.5703125" style="37" customWidth="1"/>
    <col min="13820" max="13820" width="10.42578125" style="37" customWidth="1"/>
    <col min="13821" max="13821" width="11.5703125" style="37" customWidth="1"/>
    <col min="13822" max="13822" width="10.140625" style="37" customWidth="1"/>
    <col min="13823" max="13823" width="9.85546875" style="37" customWidth="1"/>
    <col min="13824" max="13824" width="6.85546875" style="37" customWidth="1"/>
    <col min="13825" max="13825" width="10.28515625" style="37" customWidth="1"/>
    <col min="13826" max="13826" width="4.85546875" style="37" customWidth="1"/>
    <col min="13827" max="13827" width="8.28515625" style="37" customWidth="1"/>
    <col min="13828" max="13828" width="6.42578125" style="37" customWidth="1"/>
    <col min="13829" max="13829" width="11.7109375" style="37" bestFit="1" customWidth="1"/>
    <col min="13830" max="13830" width="11.42578125" style="37"/>
    <col min="13831" max="13831" width="11.5703125" style="37" customWidth="1"/>
    <col min="13832" max="14072" width="11.42578125" style="37"/>
    <col min="14073" max="14073" width="12.7109375" style="37" customWidth="1"/>
    <col min="14074" max="14074" width="35.5703125" style="37" customWidth="1"/>
    <col min="14075" max="14075" width="11.5703125" style="37" customWidth="1"/>
    <col min="14076" max="14076" width="10.42578125" style="37" customWidth="1"/>
    <col min="14077" max="14077" width="11.5703125" style="37" customWidth="1"/>
    <col min="14078" max="14078" width="10.140625" style="37" customWidth="1"/>
    <col min="14079" max="14079" width="9.85546875" style="37" customWidth="1"/>
    <col min="14080" max="14080" width="6.85546875" style="37" customWidth="1"/>
    <col min="14081" max="14081" width="10.28515625" style="37" customWidth="1"/>
    <col min="14082" max="14082" width="4.85546875" style="37" customWidth="1"/>
    <col min="14083" max="14083" width="8.28515625" style="37" customWidth="1"/>
    <col min="14084" max="14084" width="6.42578125" style="37" customWidth="1"/>
    <col min="14085" max="14085" width="11.7109375" style="37" bestFit="1" customWidth="1"/>
    <col min="14086" max="14086" width="11.42578125" style="37"/>
    <col min="14087" max="14087" width="11.5703125" style="37" customWidth="1"/>
    <col min="14088" max="14328" width="11.42578125" style="37"/>
    <col min="14329" max="14329" width="12.7109375" style="37" customWidth="1"/>
    <col min="14330" max="14330" width="35.5703125" style="37" customWidth="1"/>
    <col min="14331" max="14331" width="11.5703125" style="37" customWidth="1"/>
    <col min="14332" max="14332" width="10.42578125" style="37" customWidth="1"/>
    <col min="14333" max="14333" width="11.5703125" style="37" customWidth="1"/>
    <col min="14334" max="14334" width="10.140625" style="37" customWidth="1"/>
    <col min="14335" max="14335" width="9.85546875" style="37" customWidth="1"/>
    <col min="14336" max="14336" width="6.85546875" style="37" customWidth="1"/>
    <col min="14337" max="14337" width="10.28515625" style="37" customWidth="1"/>
    <col min="14338" max="14338" width="4.85546875" style="37" customWidth="1"/>
    <col min="14339" max="14339" width="8.28515625" style="37" customWidth="1"/>
    <col min="14340" max="14340" width="6.42578125" style="37" customWidth="1"/>
    <col min="14341" max="14341" width="11.7109375" style="37" bestFit="1" customWidth="1"/>
    <col min="14342" max="14342" width="11.42578125" style="37"/>
    <col min="14343" max="14343" width="11.5703125" style="37" customWidth="1"/>
    <col min="14344" max="14584" width="11.42578125" style="37"/>
    <col min="14585" max="14585" width="12.7109375" style="37" customWidth="1"/>
    <col min="14586" max="14586" width="35.5703125" style="37" customWidth="1"/>
    <col min="14587" max="14587" width="11.5703125" style="37" customWidth="1"/>
    <col min="14588" max="14588" width="10.42578125" style="37" customWidth="1"/>
    <col min="14589" max="14589" width="11.5703125" style="37" customWidth="1"/>
    <col min="14590" max="14590" width="10.140625" style="37" customWidth="1"/>
    <col min="14591" max="14591" width="9.85546875" style="37" customWidth="1"/>
    <col min="14592" max="14592" width="6.85546875" style="37" customWidth="1"/>
    <col min="14593" max="14593" width="10.28515625" style="37" customWidth="1"/>
    <col min="14594" max="14594" width="4.85546875" style="37" customWidth="1"/>
    <col min="14595" max="14595" width="8.28515625" style="37" customWidth="1"/>
    <col min="14596" max="14596" width="6.42578125" style="37" customWidth="1"/>
    <col min="14597" max="14597" width="11.7109375" style="37" bestFit="1" customWidth="1"/>
    <col min="14598" max="14598" width="11.42578125" style="37"/>
    <col min="14599" max="14599" width="11.5703125" style="37" customWidth="1"/>
    <col min="14600" max="14840" width="11.42578125" style="37"/>
    <col min="14841" max="14841" width="12.7109375" style="37" customWidth="1"/>
    <col min="14842" max="14842" width="35.5703125" style="37" customWidth="1"/>
    <col min="14843" max="14843" width="11.5703125" style="37" customWidth="1"/>
    <col min="14844" max="14844" width="10.42578125" style="37" customWidth="1"/>
    <col min="14845" max="14845" width="11.5703125" style="37" customWidth="1"/>
    <col min="14846" max="14846" width="10.140625" style="37" customWidth="1"/>
    <col min="14847" max="14847" width="9.85546875" style="37" customWidth="1"/>
    <col min="14848" max="14848" width="6.85546875" style="37" customWidth="1"/>
    <col min="14849" max="14849" width="10.28515625" style="37" customWidth="1"/>
    <col min="14850" max="14850" width="4.85546875" style="37" customWidth="1"/>
    <col min="14851" max="14851" width="8.28515625" style="37" customWidth="1"/>
    <col min="14852" max="14852" width="6.42578125" style="37" customWidth="1"/>
    <col min="14853" max="14853" width="11.7109375" style="37" bestFit="1" customWidth="1"/>
    <col min="14854" max="14854" width="11.42578125" style="37"/>
    <col min="14855" max="14855" width="11.5703125" style="37" customWidth="1"/>
    <col min="14856" max="15096" width="11.42578125" style="37"/>
    <col min="15097" max="15097" width="12.7109375" style="37" customWidth="1"/>
    <col min="15098" max="15098" width="35.5703125" style="37" customWidth="1"/>
    <col min="15099" max="15099" width="11.5703125" style="37" customWidth="1"/>
    <col min="15100" max="15100" width="10.42578125" style="37" customWidth="1"/>
    <col min="15101" max="15101" width="11.5703125" style="37" customWidth="1"/>
    <col min="15102" max="15102" width="10.140625" style="37" customWidth="1"/>
    <col min="15103" max="15103" width="9.85546875" style="37" customWidth="1"/>
    <col min="15104" max="15104" width="6.85546875" style="37" customWidth="1"/>
    <col min="15105" max="15105" width="10.28515625" style="37" customWidth="1"/>
    <col min="15106" max="15106" width="4.85546875" style="37" customWidth="1"/>
    <col min="15107" max="15107" width="8.28515625" style="37" customWidth="1"/>
    <col min="15108" max="15108" width="6.42578125" style="37" customWidth="1"/>
    <col min="15109" max="15109" width="11.7109375" style="37" bestFit="1" customWidth="1"/>
    <col min="15110" max="15110" width="11.42578125" style="37"/>
    <col min="15111" max="15111" width="11.5703125" style="37" customWidth="1"/>
    <col min="15112" max="15352" width="11.42578125" style="37"/>
    <col min="15353" max="15353" width="12.7109375" style="37" customWidth="1"/>
    <col min="15354" max="15354" width="35.5703125" style="37" customWidth="1"/>
    <col min="15355" max="15355" width="11.5703125" style="37" customWidth="1"/>
    <col min="15356" max="15356" width="10.42578125" style="37" customWidth="1"/>
    <col min="15357" max="15357" width="11.5703125" style="37" customWidth="1"/>
    <col min="15358" max="15358" width="10.140625" style="37" customWidth="1"/>
    <col min="15359" max="15359" width="9.85546875" style="37" customWidth="1"/>
    <col min="15360" max="15360" width="6.85546875" style="37" customWidth="1"/>
    <col min="15361" max="15361" width="10.28515625" style="37" customWidth="1"/>
    <col min="15362" max="15362" width="4.85546875" style="37" customWidth="1"/>
    <col min="15363" max="15363" width="8.28515625" style="37" customWidth="1"/>
    <col min="15364" max="15364" width="6.42578125" style="37" customWidth="1"/>
    <col min="15365" max="15365" width="11.7109375" style="37" bestFit="1" customWidth="1"/>
    <col min="15366" max="15366" width="11.42578125" style="37"/>
    <col min="15367" max="15367" width="11.5703125" style="37" customWidth="1"/>
    <col min="15368" max="15608" width="11.42578125" style="37"/>
    <col min="15609" max="15609" width="12.7109375" style="37" customWidth="1"/>
    <col min="15610" max="15610" width="35.5703125" style="37" customWidth="1"/>
    <col min="15611" max="15611" width="11.5703125" style="37" customWidth="1"/>
    <col min="15612" max="15612" width="10.42578125" style="37" customWidth="1"/>
    <col min="15613" max="15613" width="11.5703125" style="37" customWidth="1"/>
    <col min="15614" max="15614" width="10.140625" style="37" customWidth="1"/>
    <col min="15615" max="15615" width="9.85546875" style="37" customWidth="1"/>
    <col min="15616" max="15616" width="6.85546875" style="37" customWidth="1"/>
    <col min="15617" max="15617" width="10.28515625" style="37" customWidth="1"/>
    <col min="15618" max="15618" width="4.85546875" style="37" customWidth="1"/>
    <col min="15619" max="15619" width="8.28515625" style="37" customWidth="1"/>
    <col min="15620" max="15620" width="6.42578125" style="37" customWidth="1"/>
    <col min="15621" max="15621" width="11.7109375" style="37" bestFit="1" customWidth="1"/>
    <col min="15622" max="15622" width="11.42578125" style="37"/>
    <col min="15623" max="15623" width="11.5703125" style="37" customWidth="1"/>
    <col min="15624" max="15864" width="11.42578125" style="37"/>
    <col min="15865" max="15865" width="12.7109375" style="37" customWidth="1"/>
    <col min="15866" max="15866" width="35.5703125" style="37" customWidth="1"/>
    <col min="15867" max="15867" width="11.5703125" style="37" customWidth="1"/>
    <col min="15868" max="15868" width="10.42578125" style="37" customWidth="1"/>
    <col min="15869" max="15869" width="11.5703125" style="37" customWidth="1"/>
    <col min="15870" max="15870" width="10.140625" style="37" customWidth="1"/>
    <col min="15871" max="15871" width="9.85546875" style="37" customWidth="1"/>
    <col min="15872" max="15872" width="6.85546875" style="37" customWidth="1"/>
    <col min="15873" max="15873" width="10.28515625" style="37" customWidth="1"/>
    <col min="15874" max="15874" width="4.85546875" style="37" customWidth="1"/>
    <col min="15875" max="15875" width="8.28515625" style="37" customWidth="1"/>
    <col min="15876" max="15876" width="6.42578125" style="37" customWidth="1"/>
    <col min="15877" max="15877" width="11.7109375" style="37" bestFit="1" customWidth="1"/>
    <col min="15878" max="15878" width="11.42578125" style="37"/>
    <col min="15879" max="15879" width="11.5703125" style="37" customWidth="1"/>
    <col min="15880" max="16120" width="11.42578125" style="37"/>
    <col min="16121" max="16121" width="12.7109375" style="37" customWidth="1"/>
    <col min="16122" max="16122" width="35.5703125" style="37" customWidth="1"/>
    <col min="16123" max="16123" width="11.5703125" style="37" customWidth="1"/>
    <col min="16124" max="16124" width="10.42578125" style="37" customWidth="1"/>
    <col min="16125" max="16125" width="11.5703125" style="37" customWidth="1"/>
    <col min="16126" max="16126" width="10.140625" style="37" customWidth="1"/>
    <col min="16127" max="16127" width="9.85546875" style="37" customWidth="1"/>
    <col min="16128" max="16128" width="6.85546875" style="37" customWidth="1"/>
    <col min="16129" max="16129" width="10.28515625" style="37" customWidth="1"/>
    <col min="16130" max="16130" width="4.85546875" style="37" customWidth="1"/>
    <col min="16131" max="16131" width="8.28515625" style="37" customWidth="1"/>
    <col min="16132" max="16132" width="6.42578125" style="37" customWidth="1"/>
    <col min="16133" max="16133" width="11.7109375" style="37" bestFit="1" customWidth="1"/>
    <col min="16134" max="16134" width="11.42578125" style="37"/>
    <col min="16135" max="16135" width="11.5703125" style="37" customWidth="1"/>
    <col min="16136" max="16384" width="11.42578125" style="37"/>
  </cols>
  <sheetData>
    <row r="1" spans="1:16" ht="51" customHeight="1" x14ac:dyDescent="0.2">
      <c r="A1" s="319" t="s">
        <v>162</v>
      </c>
      <c r="B1" s="319"/>
      <c r="C1" s="319"/>
      <c r="D1" s="319"/>
      <c r="E1" s="319"/>
      <c r="F1" s="319"/>
      <c r="G1" s="319"/>
    </row>
    <row r="2" spans="1:16" ht="24.75" customHeight="1" x14ac:dyDescent="0.2">
      <c r="A2" s="291" t="s">
        <v>179</v>
      </c>
      <c r="B2" s="291"/>
      <c r="C2" s="291"/>
      <c r="D2" s="291"/>
      <c r="E2" s="291"/>
      <c r="F2" s="291"/>
      <c r="G2" s="291"/>
      <c r="K2" s="320"/>
      <c r="L2" s="320"/>
      <c r="M2" s="320"/>
      <c r="N2" s="320"/>
      <c r="O2" s="320"/>
      <c r="P2" s="59"/>
    </row>
    <row r="3" spans="1:16" s="41" customFormat="1" ht="27.75" customHeight="1" x14ac:dyDescent="0.2">
      <c r="A3" s="38" t="s">
        <v>21</v>
      </c>
      <c r="B3" s="39" t="s">
        <v>30</v>
      </c>
      <c r="C3" s="40" t="s">
        <v>180</v>
      </c>
      <c r="D3" s="77" t="s">
        <v>181</v>
      </c>
      <c r="E3" s="77" t="s">
        <v>182</v>
      </c>
      <c r="F3" s="40" t="s">
        <v>103</v>
      </c>
      <c r="G3" s="40" t="s">
        <v>183</v>
      </c>
      <c r="K3" s="103"/>
      <c r="L3" s="103"/>
      <c r="M3" s="103"/>
      <c r="N3" s="103"/>
      <c r="O3" s="103"/>
      <c r="P3" s="100"/>
    </row>
    <row r="4" spans="1:16" s="41" customFormat="1" ht="13.5" customHeight="1" x14ac:dyDescent="0.2">
      <c r="A4" s="78" t="s">
        <v>123</v>
      </c>
      <c r="B4" s="43"/>
      <c r="C4" s="44">
        <f>C5</f>
        <v>1328.05</v>
      </c>
      <c r="D4" s="44">
        <f t="shared" ref="D4:G8" si="0">D5</f>
        <v>0</v>
      </c>
      <c r="E4" s="44">
        <f t="shared" si="0"/>
        <v>0</v>
      </c>
      <c r="F4" s="44">
        <f t="shared" si="0"/>
        <v>0</v>
      </c>
      <c r="G4" s="44">
        <f t="shared" si="0"/>
        <v>0</v>
      </c>
      <c r="K4" s="101"/>
      <c r="L4" s="101"/>
      <c r="M4" s="101"/>
      <c r="N4" s="101"/>
      <c r="O4" s="101"/>
      <c r="P4" s="102"/>
    </row>
    <row r="5" spans="1:16" s="41" customFormat="1" ht="21.75" customHeight="1" x14ac:dyDescent="0.2">
      <c r="A5" s="89" t="s">
        <v>127</v>
      </c>
      <c r="B5" s="47" t="s">
        <v>99</v>
      </c>
      <c r="C5" s="48">
        <f>C6</f>
        <v>1328.05</v>
      </c>
      <c r="D5" s="48">
        <f t="shared" si="0"/>
        <v>0</v>
      </c>
      <c r="E5" s="48">
        <f t="shared" si="0"/>
        <v>0</v>
      </c>
      <c r="F5" s="48">
        <f t="shared" si="0"/>
        <v>0</v>
      </c>
      <c r="G5" s="48">
        <f t="shared" si="0"/>
        <v>0</v>
      </c>
      <c r="K5" s="101"/>
      <c r="L5" s="101"/>
      <c r="M5" s="101"/>
      <c r="N5" s="101"/>
      <c r="O5" s="101"/>
      <c r="P5" s="100"/>
    </row>
    <row r="6" spans="1:16" s="41" customFormat="1" ht="24.75" customHeight="1" x14ac:dyDescent="0.2">
      <c r="A6" s="49" t="s">
        <v>100</v>
      </c>
      <c r="B6" s="50" t="s">
        <v>101</v>
      </c>
      <c r="C6" s="51">
        <f>C7</f>
        <v>1328.05</v>
      </c>
      <c r="D6" s="51">
        <f t="shared" si="0"/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K6" s="101"/>
      <c r="L6" s="101"/>
      <c r="M6" s="101"/>
      <c r="N6" s="101"/>
      <c r="O6" s="101"/>
      <c r="P6" s="100"/>
    </row>
    <row r="7" spans="1:16" s="41" customFormat="1" ht="15" customHeight="1" x14ac:dyDescent="0.2">
      <c r="A7" s="84" t="s">
        <v>129</v>
      </c>
      <c r="B7" s="85" t="s">
        <v>130</v>
      </c>
      <c r="C7" s="79">
        <f>C8</f>
        <v>1328.05</v>
      </c>
      <c r="D7" s="79">
        <f t="shared" si="0"/>
        <v>0</v>
      </c>
      <c r="E7" s="79">
        <f t="shared" si="0"/>
        <v>0</v>
      </c>
      <c r="F7" s="79">
        <f t="shared" si="0"/>
        <v>0</v>
      </c>
      <c r="G7" s="79">
        <f t="shared" si="0"/>
        <v>0</v>
      </c>
      <c r="K7" s="101"/>
      <c r="L7" s="101"/>
      <c r="M7" s="101"/>
      <c r="N7" s="101"/>
      <c r="O7" s="101"/>
      <c r="P7" s="100"/>
    </row>
    <row r="8" spans="1:16" s="41" customFormat="1" ht="12.75" customHeight="1" x14ac:dyDescent="0.2">
      <c r="A8" s="42">
        <v>3</v>
      </c>
      <c r="B8" s="52" t="s">
        <v>12</v>
      </c>
      <c r="C8" s="53">
        <f>C9</f>
        <v>1328.05</v>
      </c>
      <c r="D8" s="53">
        <f t="shared" si="0"/>
        <v>0</v>
      </c>
      <c r="E8" s="53">
        <f t="shared" si="0"/>
        <v>0</v>
      </c>
      <c r="F8" s="53">
        <f t="shared" si="0"/>
        <v>0</v>
      </c>
      <c r="G8" s="53">
        <f t="shared" si="0"/>
        <v>0</v>
      </c>
      <c r="K8" s="101"/>
      <c r="L8" s="101"/>
      <c r="M8" s="101"/>
      <c r="N8" s="101"/>
      <c r="O8" s="101"/>
      <c r="P8" s="100"/>
    </row>
    <row r="9" spans="1:16" s="41" customFormat="1" ht="12.75" customHeight="1" x14ac:dyDescent="0.2">
      <c r="A9" s="42">
        <v>32</v>
      </c>
      <c r="B9" s="52" t="s">
        <v>22</v>
      </c>
      <c r="C9" s="53">
        <f>C10+C11+C12</f>
        <v>1328.05</v>
      </c>
      <c r="D9" s="53">
        <f t="shared" ref="D9:G9" si="1">D10+D11+D12</f>
        <v>0</v>
      </c>
      <c r="E9" s="53">
        <f t="shared" si="1"/>
        <v>0</v>
      </c>
      <c r="F9" s="53">
        <f t="shared" si="1"/>
        <v>0</v>
      </c>
      <c r="G9" s="53">
        <f t="shared" si="1"/>
        <v>0</v>
      </c>
      <c r="K9" s="101"/>
      <c r="L9" s="101"/>
      <c r="M9" s="101"/>
      <c r="N9" s="101"/>
      <c r="O9" s="101"/>
      <c r="P9" s="100"/>
    </row>
    <row r="10" spans="1:16" s="41" customFormat="1" ht="12.75" customHeight="1" x14ac:dyDescent="0.2">
      <c r="A10" s="82">
        <v>3222</v>
      </c>
      <c r="B10" s="54" t="s">
        <v>125</v>
      </c>
      <c r="C10" s="55">
        <v>823.54</v>
      </c>
      <c r="D10" s="55">
        <v>0</v>
      </c>
      <c r="E10" s="55">
        <v>0</v>
      </c>
      <c r="F10" s="56">
        <v>0</v>
      </c>
      <c r="G10" s="56">
        <v>0</v>
      </c>
      <c r="K10" s="101"/>
      <c r="L10" s="101"/>
      <c r="M10" s="101"/>
      <c r="N10" s="101"/>
      <c r="O10" s="101"/>
      <c r="P10" s="100"/>
    </row>
    <row r="11" spans="1:16" s="41" customFormat="1" ht="12.75" customHeight="1" x14ac:dyDescent="0.2">
      <c r="A11" s="82">
        <v>3222</v>
      </c>
      <c r="B11" s="54" t="s">
        <v>126</v>
      </c>
      <c r="C11" s="55">
        <v>504.51</v>
      </c>
      <c r="D11" s="55">
        <v>0</v>
      </c>
      <c r="E11" s="55">
        <v>0</v>
      </c>
      <c r="F11" s="56">
        <v>0</v>
      </c>
      <c r="G11" s="56">
        <v>0</v>
      </c>
      <c r="K11" s="101"/>
      <c r="L11" s="101"/>
      <c r="M11" s="101"/>
      <c r="N11" s="101"/>
      <c r="O11" s="101"/>
      <c r="P11" s="100"/>
    </row>
    <row r="12" spans="1:16" s="41" customFormat="1" ht="12.75" customHeight="1" x14ac:dyDescent="0.2">
      <c r="A12" s="82">
        <v>3222</v>
      </c>
      <c r="B12" s="54" t="s">
        <v>128</v>
      </c>
      <c r="C12" s="55">
        <v>0</v>
      </c>
      <c r="D12" s="55">
        <v>0</v>
      </c>
      <c r="E12" s="55">
        <v>0</v>
      </c>
      <c r="F12" s="56">
        <v>0</v>
      </c>
      <c r="G12" s="56">
        <v>0</v>
      </c>
      <c r="K12" s="101"/>
      <c r="L12" s="101"/>
      <c r="M12" s="101"/>
      <c r="N12" s="101"/>
      <c r="O12" s="101"/>
      <c r="P12" s="100"/>
    </row>
    <row r="13" spans="1:16" ht="14.25" customHeight="1" x14ac:dyDescent="0.2">
      <c r="A13" s="78" t="s">
        <v>31</v>
      </c>
      <c r="B13" s="43"/>
      <c r="C13" s="44">
        <f>C14</f>
        <v>40428.200000000004</v>
      </c>
      <c r="D13" s="45">
        <f t="shared" ref="D13:G13" si="2">D14</f>
        <v>35280.11</v>
      </c>
      <c r="E13" s="44">
        <f t="shared" si="2"/>
        <v>41827</v>
      </c>
      <c r="F13" s="44">
        <f t="shared" si="2"/>
        <v>41827</v>
      </c>
      <c r="G13" s="44">
        <f t="shared" si="2"/>
        <v>41827</v>
      </c>
      <c r="K13" s="101"/>
      <c r="L13" s="101"/>
      <c r="M13" s="101"/>
      <c r="N13" s="101"/>
      <c r="O13" s="101"/>
      <c r="P13" s="102"/>
    </row>
    <row r="14" spans="1:16" ht="37.5" customHeight="1" x14ac:dyDescent="0.2">
      <c r="A14" s="46" t="s">
        <v>104</v>
      </c>
      <c r="B14" s="47" t="s">
        <v>34</v>
      </c>
      <c r="C14" s="48">
        <f>C15+C41+C48</f>
        <v>40428.200000000004</v>
      </c>
      <c r="D14" s="48">
        <f t="shared" ref="D14:G14" si="3">D15+D41+D48</f>
        <v>35280.11</v>
      </c>
      <c r="E14" s="48">
        <f t="shared" si="3"/>
        <v>41827</v>
      </c>
      <c r="F14" s="48">
        <f t="shared" si="3"/>
        <v>41827</v>
      </c>
      <c r="G14" s="48">
        <f t="shared" si="3"/>
        <v>41827</v>
      </c>
      <c r="K14" s="101"/>
      <c r="L14" s="101"/>
      <c r="M14" s="101"/>
      <c r="N14" s="101"/>
      <c r="O14" s="101"/>
      <c r="P14" s="59"/>
    </row>
    <row r="15" spans="1:16" ht="21" customHeight="1" x14ac:dyDescent="0.2">
      <c r="A15" s="49" t="s">
        <v>35</v>
      </c>
      <c r="B15" s="50" t="s">
        <v>12</v>
      </c>
      <c r="C15" s="51">
        <f>C17</f>
        <v>31782.930000000004</v>
      </c>
      <c r="D15" s="51">
        <f>D17</f>
        <v>30503.680000000004</v>
      </c>
      <c r="E15" s="51">
        <f>E17</f>
        <v>36779</v>
      </c>
      <c r="F15" s="51">
        <f>F17</f>
        <v>36779</v>
      </c>
      <c r="G15" s="51">
        <f>G17</f>
        <v>36779</v>
      </c>
      <c r="K15" s="101"/>
      <c r="L15" s="101"/>
      <c r="M15" s="101"/>
      <c r="N15" s="101"/>
      <c r="O15" s="101"/>
      <c r="P15" s="59"/>
    </row>
    <row r="16" spans="1:16" ht="15" customHeight="1" x14ac:dyDescent="0.2">
      <c r="A16" s="84" t="s">
        <v>105</v>
      </c>
      <c r="B16" s="85" t="s">
        <v>106</v>
      </c>
      <c r="C16" s="79">
        <f>C17</f>
        <v>31782.930000000004</v>
      </c>
      <c r="D16" s="79">
        <f t="shared" ref="D16:G16" si="4">D17</f>
        <v>30503.680000000004</v>
      </c>
      <c r="E16" s="79">
        <f t="shared" si="4"/>
        <v>36779</v>
      </c>
      <c r="F16" s="79">
        <f t="shared" si="4"/>
        <v>36779</v>
      </c>
      <c r="G16" s="79">
        <f t="shared" si="4"/>
        <v>36779</v>
      </c>
      <c r="K16" s="101"/>
      <c r="L16" s="101"/>
      <c r="M16" s="101"/>
      <c r="N16" s="101"/>
      <c r="O16" s="101"/>
      <c r="P16" s="59"/>
    </row>
    <row r="17" spans="1:16" ht="12.75" customHeight="1" x14ac:dyDescent="0.2">
      <c r="A17" s="42">
        <v>3</v>
      </c>
      <c r="B17" s="52" t="s">
        <v>12</v>
      </c>
      <c r="C17" s="53">
        <f>C18+C38</f>
        <v>31782.930000000004</v>
      </c>
      <c r="D17" s="53">
        <f>D18+D38</f>
        <v>30503.680000000004</v>
      </c>
      <c r="E17" s="53">
        <f>E18+E38</f>
        <v>36779</v>
      </c>
      <c r="F17" s="53">
        <f>F18+F38</f>
        <v>36779</v>
      </c>
      <c r="G17" s="53">
        <f>G18+G38</f>
        <v>36779</v>
      </c>
      <c r="K17" s="101"/>
      <c r="L17" s="101"/>
      <c r="M17" s="101"/>
      <c r="N17" s="101"/>
      <c r="O17" s="101"/>
      <c r="P17" s="59"/>
    </row>
    <row r="18" spans="1:16" s="41" customFormat="1" x14ac:dyDescent="0.2">
      <c r="A18" s="42">
        <v>32</v>
      </c>
      <c r="B18" s="52" t="s">
        <v>22</v>
      </c>
      <c r="C18" s="53">
        <f>SUM(C19:C37)</f>
        <v>31092.770000000004</v>
      </c>
      <c r="D18" s="53">
        <f>SUM(D19:D37)</f>
        <v>29700.700000000004</v>
      </c>
      <c r="E18" s="53">
        <f t="shared" ref="E18:G18" si="5">SUM(E19:E37)</f>
        <v>35922.36</v>
      </c>
      <c r="F18" s="53">
        <f t="shared" si="5"/>
        <v>35922.36</v>
      </c>
      <c r="G18" s="53">
        <f t="shared" si="5"/>
        <v>35922.36</v>
      </c>
      <c r="K18" s="101"/>
      <c r="L18" s="101"/>
      <c r="M18" s="101"/>
      <c r="N18" s="101"/>
      <c r="O18" s="101"/>
      <c r="P18" s="100"/>
    </row>
    <row r="19" spans="1:16" x14ac:dyDescent="0.2">
      <c r="A19" s="80">
        <v>3211</v>
      </c>
      <c r="B19" s="54" t="s">
        <v>36</v>
      </c>
      <c r="C19" s="55">
        <v>2236.3000000000002</v>
      </c>
      <c r="D19" s="55">
        <v>2256.29</v>
      </c>
      <c r="E19" s="55">
        <v>2600</v>
      </c>
      <c r="F19" s="55">
        <v>2600</v>
      </c>
      <c r="G19" s="55">
        <v>2600</v>
      </c>
      <c r="K19" s="101"/>
      <c r="L19" s="101"/>
      <c r="M19" s="101"/>
      <c r="N19" s="101"/>
      <c r="O19" s="101"/>
      <c r="P19" s="59"/>
    </row>
    <row r="20" spans="1:16" x14ac:dyDescent="0.2">
      <c r="A20" s="80">
        <v>3213</v>
      </c>
      <c r="B20" s="54" t="s">
        <v>37</v>
      </c>
      <c r="C20" s="55">
        <v>218.99</v>
      </c>
      <c r="D20" s="55">
        <v>185.81</v>
      </c>
      <c r="E20" s="55">
        <v>250</v>
      </c>
      <c r="F20" s="55">
        <v>250</v>
      </c>
      <c r="G20" s="55">
        <v>250</v>
      </c>
      <c r="K20" s="101"/>
      <c r="L20" s="101"/>
      <c r="M20" s="101"/>
      <c r="N20" s="101"/>
      <c r="O20" s="101"/>
      <c r="P20" s="59"/>
    </row>
    <row r="21" spans="1:16" x14ac:dyDescent="0.2">
      <c r="A21" s="80">
        <v>3214</v>
      </c>
      <c r="B21" s="54" t="s">
        <v>38</v>
      </c>
      <c r="C21" s="55">
        <v>0</v>
      </c>
      <c r="D21" s="55">
        <v>13.27</v>
      </c>
      <c r="E21" s="55">
        <v>15</v>
      </c>
      <c r="F21" s="55">
        <v>15</v>
      </c>
      <c r="G21" s="55">
        <v>15</v>
      </c>
      <c r="K21" s="101"/>
      <c r="L21" s="101"/>
      <c r="M21" s="101"/>
      <c r="N21" s="101"/>
      <c r="O21" s="101"/>
      <c r="P21" s="59"/>
    </row>
    <row r="22" spans="1:16" x14ac:dyDescent="0.2">
      <c r="A22" s="80">
        <v>3221</v>
      </c>
      <c r="B22" s="54" t="s">
        <v>39</v>
      </c>
      <c r="C22" s="55">
        <v>4831.67</v>
      </c>
      <c r="D22" s="55">
        <v>4297.5600000000004</v>
      </c>
      <c r="E22" s="55">
        <v>5924.68</v>
      </c>
      <c r="F22" s="55">
        <v>5924.68</v>
      </c>
      <c r="G22" s="55">
        <v>5924.68</v>
      </c>
      <c r="K22" s="101"/>
      <c r="L22" s="101"/>
      <c r="M22" s="101"/>
      <c r="N22" s="101"/>
      <c r="O22" s="101"/>
      <c r="P22" s="59"/>
    </row>
    <row r="23" spans="1:16" s="59" customFormat="1" x14ac:dyDescent="0.2">
      <c r="A23" s="80">
        <v>3223</v>
      </c>
      <c r="B23" s="57" t="s">
        <v>40</v>
      </c>
      <c r="C23" s="58">
        <v>13426.94</v>
      </c>
      <c r="D23" s="58">
        <v>13935.89</v>
      </c>
      <c r="E23" s="58">
        <v>15000</v>
      </c>
      <c r="F23" s="58">
        <v>15000</v>
      </c>
      <c r="G23" s="58">
        <v>15000</v>
      </c>
      <c r="K23" s="101"/>
      <c r="L23" s="101"/>
      <c r="M23" s="101"/>
      <c r="N23" s="101"/>
      <c r="O23" s="101"/>
    </row>
    <row r="24" spans="1:16" x14ac:dyDescent="0.2">
      <c r="A24" s="80">
        <v>3225</v>
      </c>
      <c r="B24" s="54" t="s">
        <v>41</v>
      </c>
      <c r="C24" s="55">
        <v>798.77</v>
      </c>
      <c r="D24" s="55">
        <v>331.81</v>
      </c>
      <c r="E24" s="55">
        <v>600</v>
      </c>
      <c r="F24" s="55">
        <v>600</v>
      </c>
      <c r="G24" s="55">
        <v>600</v>
      </c>
      <c r="K24" s="101"/>
      <c r="L24" s="101"/>
      <c r="M24" s="101"/>
      <c r="N24" s="101"/>
      <c r="O24" s="101"/>
      <c r="P24" s="59"/>
    </row>
    <row r="25" spans="1:16" x14ac:dyDescent="0.2">
      <c r="A25" s="80">
        <v>3227</v>
      </c>
      <c r="B25" s="54" t="s">
        <v>42</v>
      </c>
      <c r="C25" s="55">
        <v>932</v>
      </c>
      <c r="D25" s="55">
        <v>199.08</v>
      </c>
      <c r="E25" s="55">
        <v>335</v>
      </c>
      <c r="F25" s="55">
        <v>335</v>
      </c>
      <c r="G25" s="55">
        <v>335</v>
      </c>
      <c r="K25" s="101"/>
      <c r="L25" s="101"/>
      <c r="M25" s="101"/>
      <c r="N25" s="101"/>
      <c r="O25" s="101"/>
      <c r="P25" s="59"/>
    </row>
    <row r="26" spans="1:16" x14ac:dyDescent="0.2">
      <c r="A26" s="80">
        <v>3231</v>
      </c>
      <c r="B26" s="54" t="s">
        <v>43</v>
      </c>
      <c r="C26" s="55">
        <v>1204.26</v>
      </c>
      <c r="D26" s="55">
        <v>1260.8599999999999</v>
      </c>
      <c r="E26" s="55">
        <v>1300</v>
      </c>
      <c r="F26" s="55">
        <v>1300</v>
      </c>
      <c r="G26" s="55">
        <v>1300</v>
      </c>
      <c r="K26" s="101"/>
      <c r="L26" s="101"/>
      <c r="M26" s="101"/>
      <c r="N26" s="101"/>
      <c r="O26" s="101"/>
      <c r="P26" s="59"/>
    </row>
    <row r="27" spans="1:16" s="151" customFormat="1" x14ac:dyDescent="0.2">
      <c r="A27" s="160">
        <v>3233</v>
      </c>
      <c r="B27" s="157" t="s">
        <v>187</v>
      </c>
      <c r="C27" s="55">
        <v>21.24</v>
      </c>
      <c r="D27" s="55">
        <v>0</v>
      </c>
      <c r="E27" s="55">
        <v>130</v>
      </c>
      <c r="F27" s="55">
        <v>130</v>
      </c>
      <c r="G27" s="55">
        <v>130</v>
      </c>
      <c r="K27" s="165"/>
      <c r="L27" s="165"/>
      <c r="M27" s="165"/>
      <c r="N27" s="165"/>
      <c r="O27" s="165"/>
      <c r="P27" s="159"/>
    </row>
    <row r="28" spans="1:16" x14ac:dyDescent="0.2">
      <c r="A28" s="80">
        <v>3234</v>
      </c>
      <c r="B28" s="54" t="s">
        <v>44</v>
      </c>
      <c r="C28" s="55">
        <v>1256.79</v>
      </c>
      <c r="D28" s="55">
        <v>1260.8599999999999</v>
      </c>
      <c r="E28" s="55">
        <v>1600</v>
      </c>
      <c r="F28" s="55">
        <v>1600</v>
      </c>
      <c r="G28" s="55">
        <v>1600</v>
      </c>
      <c r="K28" s="101"/>
      <c r="L28" s="101"/>
      <c r="M28" s="101"/>
      <c r="N28" s="101"/>
      <c r="O28" s="101"/>
      <c r="P28" s="59"/>
    </row>
    <row r="29" spans="1:16" x14ac:dyDescent="0.2">
      <c r="A29" s="80">
        <v>3235</v>
      </c>
      <c r="B29" s="54" t="s">
        <v>45</v>
      </c>
      <c r="C29" s="55">
        <v>165.9</v>
      </c>
      <c r="D29" s="55">
        <v>291.99</v>
      </c>
      <c r="E29" s="55">
        <v>280</v>
      </c>
      <c r="F29" s="55">
        <v>280</v>
      </c>
      <c r="G29" s="55">
        <v>280</v>
      </c>
      <c r="K29" s="101"/>
      <c r="L29" s="101"/>
      <c r="M29" s="101"/>
      <c r="N29" s="101"/>
      <c r="O29" s="101"/>
      <c r="P29" s="59"/>
    </row>
    <row r="30" spans="1:16" x14ac:dyDescent="0.2">
      <c r="A30" s="80">
        <v>3236</v>
      </c>
      <c r="B30" s="54" t="s">
        <v>46</v>
      </c>
      <c r="C30" s="55">
        <v>1578.96</v>
      </c>
      <c r="D30" s="55">
        <v>1194.51</v>
      </c>
      <c r="E30" s="55">
        <v>3000</v>
      </c>
      <c r="F30" s="55">
        <v>3000</v>
      </c>
      <c r="G30" s="55">
        <v>3000</v>
      </c>
      <c r="K30" s="101"/>
      <c r="L30" s="101"/>
      <c r="M30" s="101"/>
      <c r="N30" s="101"/>
      <c r="O30" s="101"/>
      <c r="P30" s="59"/>
    </row>
    <row r="31" spans="1:16" x14ac:dyDescent="0.2">
      <c r="A31" s="81">
        <v>3237</v>
      </c>
      <c r="B31" s="54" t="s">
        <v>47</v>
      </c>
      <c r="C31" s="55">
        <v>6.64</v>
      </c>
      <c r="D31" s="55">
        <v>0</v>
      </c>
      <c r="E31" s="55">
        <v>400</v>
      </c>
      <c r="F31" s="55">
        <v>400</v>
      </c>
      <c r="G31" s="55">
        <v>400</v>
      </c>
      <c r="K31" s="101"/>
      <c r="L31" s="101"/>
      <c r="M31" s="101"/>
      <c r="N31" s="101"/>
      <c r="O31" s="101"/>
      <c r="P31" s="59"/>
    </row>
    <row r="32" spans="1:16" x14ac:dyDescent="0.2">
      <c r="A32" s="80">
        <v>3238</v>
      </c>
      <c r="B32" s="54" t="s">
        <v>48</v>
      </c>
      <c r="C32" s="55">
        <v>1194.51</v>
      </c>
      <c r="D32" s="55">
        <v>1194.51</v>
      </c>
      <c r="E32" s="55">
        <v>1195</v>
      </c>
      <c r="F32" s="55">
        <v>1195</v>
      </c>
      <c r="G32" s="55">
        <v>1195</v>
      </c>
      <c r="K32" s="101"/>
      <c r="L32" s="101"/>
      <c r="M32" s="101"/>
      <c r="N32" s="101"/>
      <c r="O32" s="101"/>
      <c r="P32" s="59"/>
    </row>
    <row r="33" spans="1:16" x14ac:dyDescent="0.2">
      <c r="A33" s="80">
        <v>3239</v>
      </c>
      <c r="B33" s="54" t="s">
        <v>49</v>
      </c>
      <c r="C33" s="55">
        <v>1218.58</v>
      </c>
      <c r="D33" s="55">
        <v>1327.23</v>
      </c>
      <c r="E33" s="55">
        <v>1350</v>
      </c>
      <c r="F33" s="55">
        <v>1350</v>
      </c>
      <c r="G33" s="55">
        <v>1350</v>
      </c>
      <c r="K33" s="101"/>
      <c r="L33" s="101"/>
      <c r="M33" s="101"/>
      <c r="N33" s="101"/>
      <c r="O33" s="101"/>
      <c r="P33" s="59"/>
    </row>
    <row r="34" spans="1:16" x14ac:dyDescent="0.2">
      <c r="A34" s="80">
        <v>3293</v>
      </c>
      <c r="B34" s="54" t="s">
        <v>51</v>
      </c>
      <c r="C34" s="55">
        <v>508.36</v>
      </c>
      <c r="D34" s="55">
        <v>265.45</v>
      </c>
      <c r="E34" s="55">
        <v>265.45</v>
      </c>
      <c r="F34" s="55">
        <v>265.45</v>
      </c>
      <c r="G34" s="55">
        <v>265.45</v>
      </c>
      <c r="K34" s="101"/>
      <c r="L34" s="101"/>
      <c r="M34" s="101"/>
      <c r="N34" s="101"/>
      <c r="O34" s="101"/>
      <c r="P34" s="59"/>
    </row>
    <row r="35" spans="1:16" x14ac:dyDescent="0.2">
      <c r="A35" s="80">
        <v>3294</v>
      </c>
      <c r="B35" s="54" t="s">
        <v>52</v>
      </c>
      <c r="C35" s="55">
        <v>283.69</v>
      </c>
      <c r="D35" s="55">
        <v>225.63</v>
      </c>
      <c r="E35" s="55">
        <v>300</v>
      </c>
      <c r="F35" s="55">
        <v>300</v>
      </c>
      <c r="G35" s="55">
        <v>300</v>
      </c>
      <c r="K35" s="101"/>
      <c r="L35" s="101"/>
      <c r="M35" s="101"/>
      <c r="N35" s="101"/>
      <c r="O35" s="101"/>
      <c r="P35" s="59"/>
    </row>
    <row r="36" spans="1:16" x14ac:dyDescent="0.2">
      <c r="A36" s="80">
        <v>3295</v>
      </c>
      <c r="B36" s="54" t="s">
        <v>53</v>
      </c>
      <c r="C36" s="55">
        <v>106.18</v>
      </c>
      <c r="D36" s="55">
        <v>132.72</v>
      </c>
      <c r="E36" s="55">
        <v>50</v>
      </c>
      <c r="F36" s="55">
        <v>50</v>
      </c>
      <c r="G36" s="55">
        <v>50</v>
      </c>
      <c r="K36" s="101"/>
      <c r="L36" s="101"/>
      <c r="M36" s="101"/>
      <c r="N36" s="101"/>
      <c r="O36" s="101"/>
      <c r="P36" s="59"/>
    </row>
    <row r="37" spans="1:16" x14ac:dyDescent="0.2">
      <c r="A37" s="80">
        <v>3299</v>
      </c>
      <c r="B37" s="54" t="s">
        <v>50</v>
      </c>
      <c r="C37" s="55">
        <v>1102.99</v>
      </c>
      <c r="D37" s="55">
        <v>1327.23</v>
      </c>
      <c r="E37" s="55">
        <v>1327.23</v>
      </c>
      <c r="F37" s="55">
        <v>1327.23</v>
      </c>
      <c r="G37" s="55">
        <v>1327.23</v>
      </c>
      <c r="K37" s="101"/>
      <c r="L37" s="101"/>
      <c r="M37" s="101"/>
      <c r="N37" s="101"/>
      <c r="O37" s="101"/>
      <c r="P37" s="59"/>
    </row>
    <row r="38" spans="1:16" s="41" customFormat="1" x14ac:dyDescent="0.2">
      <c r="A38" s="42">
        <v>34</v>
      </c>
      <c r="B38" s="52" t="s">
        <v>54</v>
      </c>
      <c r="C38" s="53">
        <f>SUM(C39:C40)</f>
        <v>690.16</v>
      </c>
      <c r="D38" s="53">
        <f>SUM(D39:D40)</f>
        <v>802.98</v>
      </c>
      <c r="E38" s="53">
        <f t="shared" ref="E38:G38" si="6">SUM(E39:E40)</f>
        <v>856.64</v>
      </c>
      <c r="F38" s="53">
        <f t="shared" si="6"/>
        <v>856.64</v>
      </c>
      <c r="G38" s="53">
        <f t="shared" si="6"/>
        <v>856.64</v>
      </c>
      <c r="K38" s="101"/>
      <c r="L38" s="101"/>
      <c r="M38" s="101"/>
      <c r="N38" s="101"/>
      <c r="O38" s="101"/>
      <c r="P38" s="100"/>
    </row>
    <row r="39" spans="1:16" s="41" customFormat="1" x14ac:dyDescent="0.2">
      <c r="A39" s="80">
        <v>3431</v>
      </c>
      <c r="B39" s="54" t="s">
        <v>55</v>
      </c>
      <c r="C39" s="55">
        <v>690.16</v>
      </c>
      <c r="D39" s="55">
        <v>796.34</v>
      </c>
      <c r="E39" s="55">
        <v>850</v>
      </c>
      <c r="F39" s="56">
        <v>850</v>
      </c>
      <c r="G39" s="55">
        <v>850</v>
      </c>
      <c r="K39" s="101"/>
      <c r="L39" s="101"/>
      <c r="M39" s="101"/>
      <c r="N39" s="101"/>
      <c r="O39" s="101"/>
      <c r="P39" s="100"/>
    </row>
    <row r="40" spans="1:16" x14ac:dyDescent="0.2">
      <c r="A40" s="80">
        <v>3433</v>
      </c>
      <c r="B40" s="54" t="s">
        <v>56</v>
      </c>
      <c r="C40" s="55">
        <v>0</v>
      </c>
      <c r="D40" s="55">
        <v>6.64</v>
      </c>
      <c r="E40" s="55">
        <v>6.64</v>
      </c>
      <c r="F40" s="56">
        <v>6.64</v>
      </c>
      <c r="G40" s="56">
        <v>6.64</v>
      </c>
      <c r="K40" s="101"/>
      <c r="L40" s="101"/>
      <c r="M40" s="101"/>
      <c r="N40" s="101"/>
      <c r="O40" s="101"/>
      <c r="P40" s="59"/>
    </row>
    <row r="41" spans="1:16" ht="25.5" customHeight="1" x14ac:dyDescent="0.2">
      <c r="A41" s="49" t="s">
        <v>57</v>
      </c>
      <c r="B41" s="50" t="s">
        <v>58</v>
      </c>
      <c r="C41" s="51">
        <f>C43</f>
        <v>4776.3900000000003</v>
      </c>
      <c r="D41" s="51">
        <f t="shared" ref="D41:G41" si="7">D43</f>
        <v>4776.43</v>
      </c>
      <c r="E41" s="51">
        <f t="shared" si="7"/>
        <v>5048</v>
      </c>
      <c r="F41" s="51">
        <f t="shared" si="7"/>
        <v>5048</v>
      </c>
      <c r="G41" s="51">
        <f t="shared" si="7"/>
        <v>5048</v>
      </c>
      <c r="K41" s="101"/>
      <c r="L41" s="101"/>
      <c r="M41" s="101"/>
      <c r="N41" s="101"/>
      <c r="O41" s="101"/>
      <c r="P41" s="59"/>
    </row>
    <row r="42" spans="1:16" ht="15" customHeight="1" x14ac:dyDescent="0.2">
      <c r="A42" s="84" t="s">
        <v>105</v>
      </c>
      <c r="B42" s="85" t="s">
        <v>106</v>
      </c>
      <c r="C42" s="79">
        <f>C43</f>
        <v>4776.3900000000003</v>
      </c>
      <c r="D42" s="79">
        <f t="shared" ref="D42:G43" si="8">D43</f>
        <v>4776.43</v>
      </c>
      <c r="E42" s="79">
        <f t="shared" si="8"/>
        <v>5048</v>
      </c>
      <c r="F42" s="79">
        <f t="shared" si="8"/>
        <v>5048</v>
      </c>
      <c r="G42" s="79">
        <f t="shared" si="8"/>
        <v>5048</v>
      </c>
      <c r="K42" s="101"/>
      <c r="L42" s="101"/>
      <c r="M42" s="101"/>
      <c r="N42" s="101"/>
      <c r="O42" s="101"/>
      <c r="P42" s="59"/>
    </row>
    <row r="43" spans="1:16" s="59" customFormat="1" x14ac:dyDescent="0.2">
      <c r="A43" s="62">
        <v>3</v>
      </c>
      <c r="B43" s="63" t="s">
        <v>12</v>
      </c>
      <c r="C43" s="64">
        <f>C44</f>
        <v>4776.3900000000003</v>
      </c>
      <c r="D43" s="64">
        <f t="shared" si="8"/>
        <v>4776.43</v>
      </c>
      <c r="E43" s="64">
        <f t="shared" si="8"/>
        <v>5048</v>
      </c>
      <c r="F43" s="64">
        <f t="shared" si="8"/>
        <v>5048</v>
      </c>
      <c r="G43" s="64">
        <f t="shared" si="8"/>
        <v>5048</v>
      </c>
      <c r="K43" s="101"/>
      <c r="L43" s="101"/>
      <c r="M43" s="101"/>
      <c r="N43" s="101"/>
      <c r="O43" s="101"/>
    </row>
    <row r="44" spans="1:16" x14ac:dyDescent="0.2">
      <c r="A44" s="42">
        <v>32</v>
      </c>
      <c r="B44" s="52" t="s">
        <v>22</v>
      </c>
      <c r="C44" s="53">
        <f>SUM(C45:C47)</f>
        <v>4776.3900000000003</v>
      </c>
      <c r="D44" s="53">
        <f t="shared" ref="D44:G44" si="9">SUM(D45:D47)</f>
        <v>4776.43</v>
      </c>
      <c r="E44" s="53">
        <f t="shared" si="9"/>
        <v>5048</v>
      </c>
      <c r="F44" s="53">
        <f t="shared" si="9"/>
        <v>5048</v>
      </c>
      <c r="G44" s="53">
        <f t="shared" si="9"/>
        <v>5048</v>
      </c>
      <c r="K44" s="101"/>
      <c r="L44" s="101"/>
      <c r="M44" s="101"/>
      <c r="N44" s="101"/>
      <c r="O44" s="101"/>
      <c r="P44" s="59"/>
    </row>
    <row r="45" spans="1:16" x14ac:dyDescent="0.2">
      <c r="A45" s="80">
        <v>3224</v>
      </c>
      <c r="B45" s="54" t="s">
        <v>59</v>
      </c>
      <c r="C45" s="55">
        <v>1259.24</v>
      </c>
      <c r="D45" s="158">
        <v>2188.33</v>
      </c>
      <c r="E45" s="56">
        <v>2248</v>
      </c>
      <c r="F45" s="158">
        <v>2248</v>
      </c>
      <c r="G45" s="158">
        <v>2248</v>
      </c>
      <c r="K45" s="101"/>
      <c r="L45" s="101"/>
      <c r="M45" s="101"/>
      <c r="N45" s="101"/>
      <c r="O45" s="101"/>
      <c r="P45" s="59"/>
    </row>
    <row r="46" spans="1:16" x14ac:dyDescent="0.2">
      <c r="A46" s="80">
        <v>3232</v>
      </c>
      <c r="B46" s="54" t="s">
        <v>60</v>
      </c>
      <c r="C46" s="55">
        <v>3517.15</v>
      </c>
      <c r="D46" s="158">
        <v>2588.1</v>
      </c>
      <c r="E46" s="56">
        <v>2800</v>
      </c>
      <c r="F46" s="158">
        <v>2800</v>
      </c>
      <c r="G46" s="158">
        <v>2800</v>
      </c>
      <c r="K46" s="101"/>
      <c r="L46" s="101"/>
      <c r="M46" s="101"/>
      <c r="N46" s="101"/>
      <c r="O46" s="101"/>
      <c r="P46" s="59"/>
    </row>
    <row r="47" spans="1:16" x14ac:dyDescent="0.2">
      <c r="A47" s="81">
        <v>3237</v>
      </c>
      <c r="B47" s="54" t="s">
        <v>47</v>
      </c>
      <c r="C47" s="55">
        <v>0</v>
      </c>
      <c r="D47" s="55">
        <v>0</v>
      </c>
      <c r="E47" s="56">
        <v>0</v>
      </c>
      <c r="F47" s="56">
        <v>0</v>
      </c>
      <c r="G47" s="56">
        <v>0</v>
      </c>
      <c r="K47" s="101"/>
      <c r="L47" s="101"/>
      <c r="M47" s="101"/>
      <c r="N47" s="101"/>
      <c r="O47" s="101"/>
      <c r="P47" s="59"/>
    </row>
    <row r="48" spans="1:16" ht="15" customHeight="1" x14ac:dyDescent="0.2">
      <c r="A48" s="49" t="s">
        <v>112</v>
      </c>
      <c r="B48" s="50" t="s">
        <v>113</v>
      </c>
      <c r="C48" s="51">
        <f>C50</f>
        <v>3868.88</v>
      </c>
      <c r="D48" s="51">
        <f t="shared" ref="D48:G48" si="10">D50</f>
        <v>0</v>
      </c>
      <c r="E48" s="51">
        <f t="shared" si="10"/>
        <v>0</v>
      </c>
      <c r="F48" s="51">
        <f t="shared" si="10"/>
        <v>0</v>
      </c>
      <c r="G48" s="51">
        <f t="shared" si="10"/>
        <v>0</v>
      </c>
      <c r="K48" s="101"/>
      <c r="L48" s="101"/>
      <c r="M48" s="101"/>
      <c r="N48" s="101"/>
      <c r="O48" s="101"/>
      <c r="P48" s="59"/>
    </row>
    <row r="49" spans="1:16" ht="15" customHeight="1" x14ac:dyDescent="0.2">
      <c r="A49" s="84" t="s">
        <v>32</v>
      </c>
      <c r="B49" s="85" t="s">
        <v>11</v>
      </c>
      <c r="C49" s="79">
        <f>C50</f>
        <v>3868.88</v>
      </c>
      <c r="D49" s="79">
        <f t="shared" ref="D49:G51" si="11">D50</f>
        <v>0</v>
      </c>
      <c r="E49" s="79">
        <f t="shared" si="11"/>
        <v>0</v>
      </c>
      <c r="F49" s="79">
        <f t="shared" si="11"/>
        <v>0</v>
      </c>
      <c r="G49" s="79">
        <f t="shared" si="11"/>
        <v>0</v>
      </c>
      <c r="K49" s="101"/>
      <c r="L49" s="101"/>
      <c r="M49" s="101"/>
      <c r="N49" s="101"/>
      <c r="O49" s="101"/>
      <c r="P49" s="59"/>
    </row>
    <row r="50" spans="1:16" x14ac:dyDescent="0.2">
      <c r="A50" s="62">
        <v>3</v>
      </c>
      <c r="B50" s="63" t="s">
        <v>12</v>
      </c>
      <c r="C50" s="64">
        <f>C51</f>
        <v>3868.88</v>
      </c>
      <c r="D50" s="64">
        <f t="shared" si="11"/>
        <v>0</v>
      </c>
      <c r="E50" s="64">
        <f t="shared" si="11"/>
        <v>0</v>
      </c>
      <c r="F50" s="64">
        <f t="shared" si="11"/>
        <v>0</v>
      </c>
      <c r="G50" s="64">
        <f t="shared" si="11"/>
        <v>0</v>
      </c>
      <c r="K50" s="101"/>
      <c r="L50" s="101"/>
      <c r="M50" s="101"/>
      <c r="N50" s="101"/>
      <c r="O50" s="101"/>
      <c r="P50" s="59"/>
    </row>
    <row r="51" spans="1:16" x14ac:dyDescent="0.2">
      <c r="A51" s="42">
        <v>32</v>
      </c>
      <c r="B51" s="52" t="s">
        <v>22</v>
      </c>
      <c r="C51" s="53">
        <f>C52</f>
        <v>3868.88</v>
      </c>
      <c r="D51" s="53">
        <f t="shared" si="11"/>
        <v>0</v>
      </c>
      <c r="E51" s="53">
        <f t="shared" si="11"/>
        <v>0</v>
      </c>
      <c r="F51" s="53">
        <f t="shared" si="11"/>
        <v>0</v>
      </c>
      <c r="G51" s="53">
        <f t="shared" si="11"/>
        <v>0</v>
      </c>
      <c r="K51" s="101"/>
      <c r="L51" s="101"/>
      <c r="M51" s="101"/>
      <c r="N51" s="101"/>
      <c r="O51" s="101"/>
      <c r="P51" s="59"/>
    </row>
    <row r="52" spans="1:16" x14ac:dyDescent="0.2">
      <c r="A52" s="80">
        <v>3223</v>
      </c>
      <c r="B52" s="57" t="s">
        <v>40</v>
      </c>
      <c r="C52" s="55">
        <v>3868.88</v>
      </c>
      <c r="D52" s="55">
        <v>0</v>
      </c>
      <c r="E52" s="56">
        <v>0</v>
      </c>
      <c r="F52" s="56">
        <v>0</v>
      </c>
      <c r="G52" s="56">
        <v>0</v>
      </c>
      <c r="K52" s="101"/>
      <c r="L52" s="101"/>
      <c r="M52" s="101"/>
      <c r="N52" s="101"/>
      <c r="O52" s="101"/>
      <c r="P52" s="59"/>
    </row>
    <row r="53" spans="1:16" x14ac:dyDescent="0.2">
      <c r="A53" s="78" t="s">
        <v>107</v>
      </c>
      <c r="B53" s="43"/>
      <c r="C53" s="65">
        <f>C54+C96+C108</f>
        <v>25319.040000000001</v>
      </c>
      <c r="D53" s="65">
        <f>D54+D96+D108</f>
        <v>12874.77</v>
      </c>
      <c r="E53" s="65">
        <f>E54+E96+E108</f>
        <v>20891.72</v>
      </c>
      <c r="F53" s="65">
        <f>F54+F96+F108</f>
        <v>2521.7200000000003</v>
      </c>
      <c r="G53" s="65">
        <f>G54+G96+G108</f>
        <v>2521.7200000000003</v>
      </c>
      <c r="K53" s="101"/>
      <c r="L53" s="101"/>
      <c r="M53" s="101"/>
      <c r="N53" s="101"/>
      <c r="O53" s="101"/>
      <c r="P53" s="102"/>
    </row>
    <row r="54" spans="1:16" ht="24" customHeight="1" x14ac:dyDescent="0.2">
      <c r="A54" s="46" t="s">
        <v>108</v>
      </c>
      <c r="B54" s="66" t="s">
        <v>61</v>
      </c>
      <c r="C54" s="48">
        <f>C55+C61+C66+C76+C86</f>
        <v>12512.41</v>
      </c>
      <c r="D54" s="48">
        <f t="shared" ref="D54:G54" si="12">D55+D61+D66+D76+D86</f>
        <v>10883.93</v>
      </c>
      <c r="E54" s="48">
        <f t="shared" si="12"/>
        <v>18900.88</v>
      </c>
      <c r="F54" s="48">
        <f t="shared" si="12"/>
        <v>530.88</v>
      </c>
      <c r="G54" s="48">
        <f t="shared" si="12"/>
        <v>530.88</v>
      </c>
      <c r="K54" s="101"/>
      <c r="L54" s="101"/>
      <c r="M54" s="101"/>
      <c r="N54" s="101"/>
      <c r="O54" s="101"/>
      <c r="P54" s="59"/>
    </row>
    <row r="55" spans="1:16" ht="18.75" customHeight="1" x14ac:dyDescent="0.2">
      <c r="A55" s="90" t="s">
        <v>124</v>
      </c>
      <c r="B55" s="91" t="s">
        <v>88</v>
      </c>
      <c r="C55" s="92">
        <f>C56</f>
        <v>0</v>
      </c>
      <c r="D55" s="92">
        <f t="shared" ref="D55:G55" si="13">D56</f>
        <v>0</v>
      </c>
      <c r="E55" s="92">
        <f t="shared" si="13"/>
        <v>0</v>
      </c>
      <c r="F55" s="92">
        <f t="shared" si="13"/>
        <v>0</v>
      </c>
      <c r="G55" s="92">
        <f t="shared" si="13"/>
        <v>0</v>
      </c>
      <c r="K55" s="101"/>
      <c r="L55" s="101"/>
      <c r="M55" s="101"/>
      <c r="N55" s="101"/>
      <c r="O55" s="101"/>
      <c r="P55" s="59"/>
    </row>
    <row r="56" spans="1:16" ht="15" customHeight="1" x14ac:dyDescent="0.2">
      <c r="A56" s="84" t="s">
        <v>32</v>
      </c>
      <c r="B56" s="85" t="s">
        <v>11</v>
      </c>
      <c r="C56" s="79">
        <f>C57</f>
        <v>0</v>
      </c>
      <c r="D56" s="79">
        <f t="shared" ref="D56:G57" si="14">D57</f>
        <v>0</v>
      </c>
      <c r="E56" s="79">
        <f t="shared" si="14"/>
        <v>0</v>
      </c>
      <c r="F56" s="79">
        <f t="shared" si="14"/>
        <v>0</v>
      </c>
      <c r="G56" s="79">
        <f t="shared" si="14"/>
        <v>0</v>
      </c>
      <c r="K56" s="101"/>
      <c r="L56" s="101"/>
      <c r="M56" s="101"/>
      <c r="N56" s="101"/>
      <c r="O56" s="101"/>
      <c r="P56" s="59"/>
    </row>
    <row r="57" spans="1:16" ht="14.25" customHeight="1" x14ac:dyDescent="0.2">
      <c r="A57" s="62">
        <v>3</v>
      </c>
      <c r="B57" s="63" t="s">
        <v>12</v>
      </c>
      <c r="C57" s="64">
        <f>C58</f>
        <v>0</v>
      </c>
      <c r="D57" s="64">
        <f t="shared" si="14"/>
        <v>0</v>
      </c>
      <c r="E57" s="64">
        <f t="shared" si="14"/>
        <v>0</v>
      </c>
      <c r="F57" s="64">
        <f t="shared" si="14"/>
        <v>0</v>
      </c>
      <c r="G57" s="64">
        <f t="shared" si="14"/>
        <v>0</v>
      </c>
      <c r="K57" s="101"/>
      <c r="L57" s="101"/>
      <c r="M57" s="101"/>
      <c r="N57" s="101"/>
      <c r="O57" s="101"/>
      <c r="P57" s="59"/>
    </row>
    <row r="58" spans="1:16" ht="14.25" customHeight="1" x14ac:dyDescent="0.2">
      <c r="A58" s="42">
        <v>32</v>
      </c>
      <c r="B58" s="52" t="s">
        <v>22</v>
      </c>
      <c r="C58" s="64">
        <f>C59+C60</f>
        <v>0</v>
      </c>
      <c r="D58" s="64">
        <f t="shared" ref="D58:G58" si="15">D59+D60</f>
        <v>0</v>
      </c>
      <c r="E58" s="64">
        <f t="shared" si="15"/>
        <v>0</v>
      </c>
      <c r="F58" s="64">
        <f t="shared" si="15"/>
        <v>0</v>
      </c>
      <c r="G58" s="64">
        <f t="shared" si="15"/>
        <v>0</v>
      </c>
      <c r="K58" s="101"/>
      <c r="L58" s="101"/>
      <c r="M58" s="101"/>
      <c r="N58" s="101"/>
      <c r="O58" s="101"/>
      <c r="P58" s="59"/>
    </row>
    <row r="59" spans="1:16" ht="14.25" customHeight="1" x14ac:dyDescent="0.2">
      <c r="A59" s="80">
        <v>3291</v>
      </c>
      <c r="B59" s="54" t="s">
        <v>89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K59" s="101"/>
      <c r="L59" s="101"/>
      <c r="M59" s="101"/>
      <c r="N59" s="101"/>
      <c r="O59" s="101"/>
      <c r="P59" s="59"/>
    </row>
    <row r="60" spans="1:16" ht="14.25" customHeight="1" x14ac:dyDescent="0.2">
      <c r="A60" s="80">
        <v>3299</v>
      </c>
      <c r="B60" s="54" t="s">
        <v>50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K60" s="101"/>
      <c r="L60" s="101"/>
      <c r="M60" s="101"/>
      <c r="N60" s="101"/>
      <c r="O60" s="101"/>
      <c r="P60" s="59"/>
    </row>
    <row r="61" spans="1:16" ht="16.5" customHeight="1" x14ac:dyDescent="0.2">
      <c r="A61" s="49" t="s">
        <v>62</v>
      </c>
      <c r="B61" s="50" t="s">
        <v>63</v>
      </c>
      <c r="C61" s="51">
        <f>C63</f>
        <v>530.89</v>
      </c>
      <c r="D61" s="51">
        <f>D63</f>
        <v>517.62</v>
      </c>
      <c r="E61" s="51">
        <f>E63</f>
        <v>530.88</v>
      </c>
      <c r="F61" s="51">
        <f>F63</f>
        <v>530.88</v>
      </c>
      <c r="G61" s="51">
        <f>G63</f>
        <v>530.88</v>
      </c>
      <c r="K61" s="101"/>
      <c r="L61" s="101"/>
      <c r="M61" s="101"/>
      <c r="N61" s="101"/>
      <c r="O61" s="101"/>
      <c r="P61" s="59"/>
    </row>
    <row r="62" spans="1:16" ht="15" customHeight="1" x14ac:dyDescent="0.2">
      <c r="A62" s="84" t="s">
        <v>32</v>
      </c>
      <c r="B62" s="85" t="s">
        <v>11</v>
      </c>
      <c r="C62" s="79">
        <f>C63</f>
        <v>530.89</v>
      </c>
      <c r="D62" s="79">
        <f t="shared" ref="D62:G63" si="16">D63</f>
        <v>517.62</v>
      </c>
      <c r="E62" s="79">
        <f t="shared" si="16"/>
        <v>530.88</v>
      </c>
      <c r="F62" s="79">
        <f t="shared" si="16"/>
        <v>530.88</v>
      </c>
      <c r="G62" s="79">
        <f t="shared" si="16"/>
        <v>530.88</v>
      </c>
      <c r="K62" s="101"/>
      <c r="L62" s="101"/>
      <c r="M62" s="101"/>
      <c r="N62" s="101"/>
      <c r="O62" s="101"/>
      <c r="P62" s="59"/>
    </row>
    <row r="63" spans="1:16" ht="12.75" customHeight="1" x14ac:dyDescent="0.2">
      <c r="A63" s="42">
        <v>3</v>
      </c>
      <c r="B63" s="52" t="s">
        <v>12</v>
      </c>
      <c r="C63" s="53">
        <f>C64</f>
        <v>530.89</v>
      </c>
      <c r="D63" s="53">
        <f t="shared" si="16"/>
        <v>517.62</v>
      </c>
      <c r="E63" s="53">
        <f t="shared" si="16"/>
        <v>530.88</v>
      </c>
      <c r="F63" s="53">
        <f t="shared" si="16"/>
        <v>530.88</v>
      </c>
      <c r="G63" s="53">
        <f t="shared" si="16"/>
        <v>530.88</v>
      </c>
      <c r="K63" s="101"/>
      <c r="L63" s="101"/>
      <c r="M63" s="101"/>
      <c r="N63" s="101"/>
      <c r="O63" s="101"/>
      <c r="P63" s="59"/>
    </row>
    <row r="64" spans="1:16" ht="12.75" customHeight="1" x14ac:dyDescent="0.2">
      <c r="A64" s="42">
        <v>32</v>
      </c>
      <c r="B64" s="52" t="s">
        <v>22</v>
      </c>
      <c r="C64" s="53">
        <f>C65</f>
        <v>530.89</v>
      </c>
      <c r="D64" s="53">
        <f>D65</f>
        <v>517.62</v>
      </c>
      <c r="E64" s="53">
        <f>E65</f>
        <v>530.88</v>
      </c>
      <c r="F64" s="53">
        <f>F65</f>
        <v>530.88</v>
      </c>
      <c r="G64" s="53">
        <f>G65</f>
        <v>530.88</v>
      </c>
      <c r="K64" s="101"/>
      <c r="L64" s="101"/>
      <c r="M64" s="101"/>
      <c r="N64" s="101"/>
      <c r="O64" s="101"/>
      <c r="P64" s="59"/>
    </row>
    <row r="65" spans="1:16" ht="12.75" customHeight="1" x14ac:dyDescent="0.2">
      <c r="A65" s="80">
        <v>3237</v>
      </c>
      <c r="B65" s="54" t="s">
        <v>47</v>
      </c>
      <c r="C65" s="55">
        <v>530.89</v>
      </c>
      <c r="D65" s="58">
        <v>517.62</v>
      </c>
      <c r="E65" s="55">
        <v>530.88</v>
      </c>
      <c r="F65" s="56">
        <v>530.88</v>
      </c>
      <c r="G65" s="56">
        <v>530.88</v>
      </c>
      <c r="K65" s="101"/>
      <c r="L65" s="101"/>
      <c r="M65" s="101"/>
      <c r="N65" s="101"/>
      <c r="O65" s="101"/>
      <c r="P65" s="59"/>
    </row>
    <row r="66" spans="1:16" ht="24" customHeight="1" x14ac:dyDescent="0.2">
      <c r="A66" s="49" t="s">
        <v>109</v>
      </c>
      <c r="B66" s="50" t="s">
        <v>110</v>
      </c>
      <c r="C66" s="51">
        <f>C69+C73</f>
        <v>6673.08</v>
      </c>
      <c r="D66" s="51">
        <f t="shared" ref="D66:G66" si="17">D69+D73</f>
        <v>0</v>
      </c>
      <c r="E66" s="51">
        <f t="shared" si="17"/>
        <v>0</v>
      </c>
      <c r="F66" s="51">
        <f t="shared" si="17"/>
        <v>0</v>
      </c>
      <c r="G66" s="51">
        <f t="shared" si="17"/>
        <v>0</v>
      </c>
      <c r="K66" s="101"/>
      <c r="L66" s="101"/>
      <c r="M66" s="101"/>
      <c r="N66" s="101"/>
      <c r="O66" s="101"/>
      <c r="P66" s="59"/>
    </row>
    <row r="67" spans="1:16" ht="15" customHeight="1" x14ac:dyDescent="0.2">
      <c r="A67" s="84" t="s">
        <v>32</v>
      </c>
      <c r="B67" s="85" t="s">
        <v>11</v>
      </c>
      <c r="C67" s="79">
        <f>C68</f>
        <v>6673.08</v>
      </c>
      <c r="D67" s="79">
        <f t="shared" ref="D67" si="18">D68</f>
        <v>0</v>
      </c>
      <c r="E67" s="79">
        <f t="shared" ref="E67" si="19">E68</f>
        <v>0</v>
      </c>
      <c r="F67" s="79">
        <f t="shared" ref="F67" si="20">F68</f>
        <v>0</v>
      </c>
      <c r="G67" s="79">
        <f t="shared" ref="G67" si="21">G68</f>
        <v>0</v>
      </c>
      <c r="K67" s="101"/>
      <c r="L67" s="101"/>
      <c r="M67" s="101"/>
      <c r="N67" s="101"/>
      <c r="O67" s="101"/>
      <c r="P67" s="59"/>
    </row>
    <row r="68" spans="1:16" ht="12.75" customHeight="1" x14ac:dyDescent="0.2">
      <c r="A68" s="62">
        <v>3</v>
      </c>
      <c r="B68" s="63" t="s">
        <v>12</v>
      </c>
      <c r="C68" s="64">
        <f>C69+C73</f>
        <v>6673.08</v>
      </c>
      <c r="D68" s="64">
        <f t="shared" ref="D68" si="22">D69+D73</f>
        <v>0</v>
      </c>
      <c r="E68" s="64">
        <f t="shared" ref="E68" si="23">E69+E73</f>
        <v>0</v>
      </c>
      <c r="F68" s="64">
        <f t="shared" ref="F68" si="24">F69+F73</f>
        <v>0</v>
      </c>
      <c r="G68" s="64">
        <f t="shared" ref="G68" si="25">G69+G73</f>
        <v>0</v>
      </c>
      <c r="K68" s="101"/>
      <c r="L68" s="101"/>
      <c r="M68" s="101"/>
      <c r="N68" s="101"/>
      <c r="O68" s="101"/>
      <c r="P68" s="59"/>
    </row>
    <row r="69" spans="1:16" ht="12.75" customHeight="1" x14ac:dyDescent="0.2">
      <c r="A69" s="42">
        <v>31</v>
      </c>
      <c r="B69" s="52" t="s">
        <v>15</v>
      </c>
      <c r="C69" s="53">
        <f>C70+C71+C72</f>
        <v>6055.24</v>
      </c>
      <c r="D69" s="53">
        <f t="shared" ref="D69" si="26">D70+D71+D72</f>
        <v>0</v>
      </c>
      <c r="E69" s="53">
        <f t="shared" ref="E69" si="27">E70+E71+E72</f>
        <v>0</v>
      </c>
      <c r="F69" s="53">
        <f t="shared" ref="F69" si="28">F70+F71+F72</f>
        <v>0</v>
      </c>
      <c r="G69" s="53">
        <f t="shared" ref="G69" si="29">G70+G71+G72</f>
        <v>0</v>
      </c>
      <c r="K69" s="101"/>
      <c r="L69" s="101"/>
      <c r="M69" s="101"/>
      <c r="N69" s="101"/>
      <c r="O69" s="101"/>
      <c r="P69" s="59"/>
    </row>
    <row r="70" spans="1:16" ht="12.75" customHeight="1" x14ac:dyDescent="0.2">
      <c r="A70" s="82">
        <v>3111</v>
      </c>
      <c r="B70" s="54" t="s">
        <v>66</v>
      </c>
      <c r="C70" s="55">
        <v>5026.74</v>
      </c>
      <c r="D70" s="55">
        <v>0</v>
      </c>
      <c r="E70" s="55">
        <v>0</v>
      </c>
      <c r="F70" s="55">
        <v>0</v>
      </c>
      <c r="G70" s="55">
        <v>0</v>
      </c>
      <c r="K70" s="101"/>
      <c r="L70" s="101"/>
      <c r="M70" s="101"/>
      <c r="N70" s="101"/>
      <c r="O70" s="101"/>
      <c r="P70" s="59"/>
    </row>
    <row r="71" spans="1:16" ht="12.75" customHeight="1" x14ac:dyDescent="0.2">
      <c r="A71" s="82">
        <v>3121</v>
      </c>
      <c r="B71" s="54" t="s">
        <v>67</v>
      </c>
      <c r="C71" s="55">
        <v>199.08</v>
      </c>
      <c r="D71" s="55">
        <v>0</v>
      </c>
      <c r="E71" s="55">
        <v>0</v>
      </c>
      <c r="F71" s="55">
        <v>0</v>
      </c>
      <c r="G71" s="55">
        <v>0</v>
      </c>
      <c r="K71" s="101"/>
      <c r="L71" s="101"/>
      <c r="M71" s="101"/>
      <c r="N71" s="101"/>
      <c r="O71" s="101"/>
      <c r="P71" s="59"/>
    </row>
    <row r="72" spans="1:16" ht="12.75" customHeight="1" x14ac:dyDescent="0.2">
      <c r="A72" s="82">
        <v>3132</v>
      </c>
      <c r="B72" s="54" t="s">
        <v>68</v>
      </c>
      <c r="C72" s="55">
        <v>829.42</v>
      </c>
      <c r="D72" s="55">
        <v>0</v>
      </c>
      <c r="E72" s="55">
        <v>0</v>
      </c>
      <c r="F72" s="55">
        <v>0</v>
      </c>
      <c r="G72" s="55">
        <v>0</v>
      </c>
      <c r="K72" s="101"/>
      <c r="L72" s="101"/>
      <c r="M72" s="101"/>
      <c r="N72" s="101"/>
      <c r="O72" s="101"/>
      <c r="P72" s="59"/>
    </row>
    <row r="73" spans="1:16" ht="12.75" customHeight="1" x14ac:dyDescent="0.2">
      <c r="A73" s="42">
        <v>32</v>
      </c>
      <c r="B73" s="52" t="s">
        <v>22</v>
      </c>
      <c r="C73" s="53">
        <f>C74+C75</f>
        <v>617.84</v>
      </c>
      <c r="D73" s="53">
        <f t="shared" ref="D73" si="30">D74+D75</f>
        <v>0</v>
      </c>
      <c r="E73" s="53">
        <f t="shared" ref="E73" si="31">E74+E75</f>
        <v>0</v>
      </c>
      <c r="F73" s="53">
        <f t="shared" ref="F73" si="32">F74+F75</f>
        <v>0</v>
      </c>
      <c r="G73" s="53">
        <f t="shared" ref="G73" si="33">G74+G75</f>
        <v>0</v>
      </c>
      <c r="K73" s="101"/>
      <c r="L73" s="101"/>
      <c r="M73" s="101"/>
      <c r="N73" s="101"/>
      <c r="O73" s="101"/>
      <c r="P73" s="59"/>
    </row>
    <row r="74" spans="1:16" ht="12.75" customHeight="1" x14ac:dyDescent="0.2">
      <c r="A74" s="82">
        <v>3211</v>
      </c>
      <c r="B74" s="54" t="s">
        <v>36</v>
      </c>
      <c r="C74" s="55">
        <v>53.09</v>
      </c>
      <c r="D74" s="55">
        <v>0</v>
      </c>
      <c r="E74" s="55">
        <v>0</v>
      </c>
      <c r="F74" s="55">
        <v>0</v>
      </c>
      <c r="G74" s="55">
        <v>0</v>
      </c>
      <c r="K74" s="101"/>
      <c r="L74" s="101"/>
      <c r="M74" s="101"/>
      <c r="N74" s="101"/>
      <c r="O74" s="101"/>
      <c r="P74" s="59"/>
    </row>
    <row r="75" spans="1:16" ht="12.75" customHeight="1" x14ac:dyDescent="0.2">
      <c r="A75" s="82">
        <v>3212</v>
      </c>
      <c r="B75" s="67" t="s">
        <v>69</v>
      </c>
      <c r="C75" s="55">
        <v>564.75</v>
      </c>
      <c r="D75" s="55">
        <v>0</v>
      </c>
      <c r="E75" s="55">
        <v>0</v>
      </c>
      <c r="F75" s="55">
        <v>0</v>
      </c>
      <c r="G75" s="55">
        <v>0</v>
      </c>
      <c r="K75" s="101"/>
      <c r="L75" s="101"/>
      <c r="M75" s="101"/>
      <c r="N75" s="101"/>
      <c r="O75" s="101"/>
      <c r="P75" s="59"/>
    </row>
    <row r="76" spans="1:16" ht="24" customHeight="1" x14ac:dyDescent="0.2">
      <c r="A76" s="49" t="s">
        <v>64</v>
      </c>
      <c r="B76" s="50" t="s">
        <v>65</v>
      </c>
      <c r="C76" s="51">
        <f>C79+C83</f>
        <v>5308.4400000000005</v>
      </c>
      <c r="D76" s="51">
        <f t="shared" ref="D76:G76" si="34">D79+D83</f>
        <v>6320.92</v>
      </c>
      <c r="E76" s="51">
        <f t="shared" si="34"/>
        <v>0</v>
      </c>
      <c r="F76" s="51">
        <f t="shared" si="34"/>
        <v>0</v>
      </c>
      <c r="G76" s="51">
        <f t="shared" si="34"/>
        <v>0</v>
      </c>
      <c r="K76" s="101"/>
      <c r="L76" s="101"/>
      <c r="M76" s="101"/>
      <c r="N76" s="101"/>
      <c r="O76" s="101"/>
      <c r="P76" s="59"/>
    </row>
    <row r="77" spans="1:16" ht="15" customHeight="1" x14ac:dyDescent="0.2">
      <c r="A77" s="84" t="s">
        <v>32</v>
      </c>
      <c r="B77" s="85" t="s">
        <v>11</v>
      </c>
      <c r="C77" s="79">
        <f>C78</f>
        <v>5308.4400000000005</v>
      </c>
      <c r="D77" s="79">
        <f t="shared" ref="D77:G77" si="35">D78</f>
        <v>6320.92</v>
      </c>
      <c r="E77" s="79">
        <f t="shared" si="35"/>
        <v>0</v>
      </c>
      <c r="F77" s="79">
        <f t="shared" si="35"/>
        <v>0</v>
      </c>
      <c r="G77" s="79">
        <f t="shared" si="35"/>
        <v>0</v>
      </c>
      <c r="K77" s="101"/>
      <c r="L77" s="101"/>
      <c r="M77" s="101"/>
      <c r="N77" s="101"/>
      <c r="O77" s="101"/>
      <c r="P77" s="59"/>
    </row>
    <row r="78" spans="1:16" s="59" customFormat="1" x14ac:dyDescent="0.2">
      <c r="A78" s="62">
        <v>3</v>
      </c>
      <c r="B78" s="63" t="s">
        <v>12</v>
      </c>
      <c r="C78" s="64">
        <f>C79+C83</f>
        <v>5308.4400000000005</v>
      </c>
      <c r="D78" s="64">
        <f t="shared" ref="D78:G78" si="36">D79+D83</f>
        <v>6320.92</v>
      </c>
      <c r="E78" s="64">
        <f t="shared" si="36"/>
        <v>0</v>
      </c>
      <c r="F78" s="64">
        <f t="shared" si="36"/>
        <v>0</v>
      </c>
      <c r="G78" s="64">
        <f t="shared" si="36"/>
        <v>0</v>
      </c>
      <c r="K78" s="101"/>
      <c r="L78" s="101"/>
      <c r="M78" s="101"/>
      <c r="N78" s="101"/>
      <c r="O78" s="101"/>
    </row>
    <row r="79" spans="1:16" x14ac:dyDescent="0.2">
      <c r="A79" s="42">
        <v>31</v>
      </c>
      <c r="B79" s="52" t="s">
        <v>15</v>
      </c>
      <c r="C79" s="53">
        <f>C80+C81+C82</f>
        <v>4852.6600000000008</v>
      </c>
      <c r="D79" s="53">
        <f t="shared" ref="D79:G79" si="37">D80+D81+D82</f>
        <v>5710.4000000000005</v>
      </c>
      <c r="E79" s="53">
        <f t="shared" si="37"/>
        <v>0</v>
      </c>
      <c r="F79" s="53">
        <f t="shared" si="37"/>
        <v>0</v>
      </c>
      <c r="G79" s="53">
        <f t="shared" si="37"/>
        <v>0</v>
      </c>
      <c r="K79" s="101"/>
      <c r="L79" s="101"/>
      <c r="M79" s="101"/>
      <c r="N79" s="101"/>
      <c r="O79" s="101"/>
      <c r="P79" s="59"/>
    </row>
    <row r="80" spans="1:16" x14ac:dyDescent="0.2">
      <c r="A80" s="82">
        <v>3111</v>
      </c>
      <c r="B80" s="54" t="s">
        <v>66</v>
      </c>
      <c r="C80" s="55">
        <v>3567.26</v>
      </c>
      <c r="D80" s="55">
        <v>4645.3</v>
      </c>
      <c r="E80" s="55">
        <v>0</v>
      </c>
      <c r="F80" s="55">
        <v>0</v>
      </c>
      <c r="G80" s="55">
        <v>0</v>
      </c>
      <c r="K80" s="101"/>
      <c r="L80" s="101"/>
      <c r="M80" s="101"/>
      <c r="N80" s="101"/>
      <c r="O80" s="101"/>
      <c r="P80" s="59"/>
    </row>
    <row r="81" spans="1:16" x14ac:dyDescent="0.2">
      <c r="A81" s="82">
        <v>3121</v>
      </c>
      <c r="B81" s="54" t="s">
        <v>67</v>
      </c>
      <c r="C81" s="55">
        <v>696.8</v>
      </c>
      <c r="D81" s="55">
        <v>298.63</v>
      </c>
      <c r="E81" s="55">
        <v>0</v>
      </c>
      <c r="F81" s="55">
        <v>0</v>
      </c>
      <c r="G81" s="55">
        <v>0</v>
      </c>
      <c r="K81" s="101"/>
      <c r="L81" s="101"/>
      <c r="M81" s="101"/>
      <c r="N81" s="101"/>
      <c r="O81" s="101"/>
      <c r="P81" s="59"/>
    </row>
    <row r="82" spans="1:16" x14ac:dyDescent="0.2">
      <c r="A82" s="82">
        <v>3132</v>
      </c>
      <c r="B82" s="54" t="s">
        <v>68</v>
      </c>
      <c r="C82" s="55">
        <v>588.6</v>
      </c>
      <c r="D82" s="55">
        <v>766.47</v>
      </c>
      <c r="E82" s="55">
        <v>0</v>
      </c>
      <c r="F82" s="55">
        <v>0</v>
      </c>
      <c r="G82" s="55">
        <v>0</v>
      </c>
      <c r="K82" s="101"/>
      <c r="L82" s="101"/>
      <c r="M82" s="101"/>
      <c r="N82" s="101"/>
      <c r="O82" s="101"/>
      <c r="P82" s="59"/>
    </row>
    <row r="83" spans="1:16" x14ac:dyDescent="0.2">
      <c r="A83" s="42">
        <v>32</v>
      </c>
      <c r="B83" s="52" t="s">
        <v>22</v>
      </c>
      <c r="C83" s="53">
        <f>C84+C85</f>
        <v>455.78</v>
      </c>
      <c r="D83" s="53">
        <f t="shared" ref="D83:G83" si="38">D84+D85</f>
        <v>610.52</v>
      </c>
      <c r="E83" s="53">
        <f t="shared" si="38"/>
        <v>0</v>
      </c>
      <c r="F83" s="53">
        <f t="shared" si="38"/>
        <v>0</v>
      </c>
      <c r="G83" s="53">
        <f t="shared" si="38"/>
        <v>0</v>
      </c>
      <c r="K83" s="101"/>
      <c r="L83" s="101"/>
      <c r="M83" s="101"/>
      <c r="N83" s="101"/>
      <c r="O83" s="101"/>
      <c r="P83" s="59"/>
    </row>
    <row r="84" spans="1:16" x14ac:dyDescent="0.2">
      <c r="A84" s="82">
        <v>3211</v>
      </c>
      <c r="B84" s="54" t="s">
        <v>36</v>
      </c>
      <c r="C84" s="55">
        <v>71.41</v>
      </c>
      <c r="D84" s="55">
        <v>79.63</v>
      </c>
      <c r="E84" s="55">
        <v>0</v>
      </c>
      <c r="F84" s="55">
        <v>0</v>
      </c>
      <c r="G84" s="55">
        <v>0</v>
      </c>
      <c r="K84" s="101"/>
      <c r="L84" s="101"/>
      <c r="M84" s="101"/>
      <c r="N84" s="101"/>
      <c r="O84" s="101"/>
      <c r="P84" s="59"/>
    </row>
    <row r="85" spans="1:16" ht="12.75" customHeight="1" x14ac:dyDescent="0.2">
      <c r="A85" s="82">
        <v>3212</v>
      </c>
      <c r="B85" s="67" t="s">
        <v>69</v>
      </c>
      <c r="C85" s="55">
        <v>384.37</v>
      </c>
      <c r="D85" s="55">
        <v>530.89</v>
      </c>
      <c r="E85" s="55">
        <v>0</v>
      </c>
      <c r="F85" s="55">
        <v>0</v>
      </c>
      <c r="G85" s="55">
        <v>0</v>
      </c>
      <c r="K85" s="101"/>
      <c r="L85" s="101"/>
      <c r="M85" s="101"/>
      <c r="N85" s="101"/>
      <c r="O85" s="101"/>
      <c r="P85" s="59"/>
    </row>
    <row r="86" spans="1:16" ht="21.75" customHeight="1" x14ac:dyDescent="0.2">
      <c r="A86" s="49" t="s">
        <v>70</v>
      </c>
      <c r="B86" s="50" t="s">
        <v>71</v>
      </c>
      <c r="C86" s="51">
        <f>C89+C93</f>
        <v>0</v>
      </c>
      <c r="D86" s="51">
        <f>D89+D93</f>
        <v>4045.3900000000003</v>
      </c>
      <c r="E86" s="51">
        <f>E89+E93</f>
        <v>18370</v>
      </c>
      <c r="F86" s="51">
        <f>F89+F93</f>
        <v>0</v>
      </c>
      <c r="G86" s="51">
        <f>G89+G93</f>
        <v>0</v>
      </c>
      <c r="K86" s="101"/>
      <c r="L86" s="101"/>
      <c r="M86" s="101"/>
      <c r="N86" s="101"/>
      <c r="O86" s="101"/>
      <c r="P86" s="59"/>
    </row>
    <row r="87" spans="1:16" ht="15" customHeight="1" x14ac:dyDescent="0.2">
      <c r="A87" s="84" t="s">
        <v>32</v>
      </c>
      <c r="B87" s="85" t="s">
        <v>11</v>
      </c>
      <c r="C87" s="79">
        <f>C88</f>
        <v>0</v>
      </c>
      <c r="D87" s="79">
        <f t="shared" ref="D87" si="39">D88</f>
        <v>4045.3900000000003</v>
      </c>
      <c r="E87" s="79">
        <f t="shared" ref="E87" si="40">E88</f>
        <v>18370</v>
      </c>
      <c r="F87" s="79">
        <f t="shared" ref="F87" si="41">F88</f>
        <v>0</v>
      </c>
      <c r="G87" s="79">
        <f t="shared" ref="G87" si="42">G88</f>
        <v>0</v>
      </c>
      <c r="K87" s="101"/>
      <c r="L87" s="101"/>
      <c r="M87" s="101"/>
      <c r="N87" s="101"/>
      <c r="O87" s="101"/>
      <c r="P87" s="59"/>
    </row>
    <row r="88" spans="1:16" ht="12.75" customHeight="1" x14ac:dyDescent="0.2">
      <c r="A88" s="62">
        <v>3</v>
      </c>
      <c r="B88" s="63" t="s">
        <v>12</v>
      </c>
      <c r="C88" s="64">
        <f>C89+C93</f>
        <v>0</v>
      </c>
      <c r="D88" s="64">
        <f>D89+D93</f>
        <v>4045.3900000000003</v>
      </c>
      <c r="E88" s="64">
        <f>E89+E93</f>
        <v>18370</v>
      </c>
      <c r="F88" s="64">
        <f>F89+F93</f>
        <v>0</v>
      </c>
      <c r="G88" s="64">
        <f>G89+G93</f>
        <v>0</v>
      </c>
      <c r="K88" s="101"/>
      <c r="L88" s="101"/>
      <c r="M88" s="101"/>
      <c r="N88" s="101"/>
      <c r="O88" s="101"/>
      <c r="P88" s="59"/>
    </row>
    <row r="89" spans="1:16" ht="12.75" customHeight="1" x14ac:dyDescent="0.2">
      <c r="A89" s="42">
        <v>31</v>
      </c>
      <c r="B89" s="52" t="s">
        <v>15</v>
      </c>
      <c r="C89" s="53">
        <f>C90+C91+C92</f>
        <v>0</v>
      </c>
      <c r="D89" s="53">
        <f t="shared" ref="D89:G89" si="43">D90+D91+D92</f>
        <v>3700.3100000000004</v>
      </c>
      <c r="E89" s="53">
        <f t="shared" si="43"/>
        <v>17000</v>
      </c>
      <c r="F89" s="53">
        <f t="shared" si="43"/>
        <v>0</v>
      </c>
      <c r="G89" s="53">
        <f t="shared" si="43"/>
        <v>0</v>
      </c>
      <c r="K89" s="101"/>
      <c r="L89" s="101"/>
      <c r="M89" s="101"/>
      <c r="N89" s="101"/>
      <c r="O89" s="101"/>
      <c r="P89" s="59"/>
    </row>
    <row r="90" spans="1:16" ht="12.75" customHeight="1" x14ac:dyDescent="0.2">
      <c r="A90" s="82">
        <v>3111</v>
      </c>
      <c r="B90" s="54" t="s">
        <v>66</v>
      </c>
      <c r="C90" s="55">
        <v>0</v>
      </c>
      <c r="D90" s="55">
        <v>2919.9</v>
      </c>
      <c r="E90" s="55">
        <v>12000</v>
      </c>
      <c r="F90" s="55">
        <v>0</v>
      </c>
      <c r="G90" s="55">
        <v>0</v>
      </c>
      <c r="K90" s="101"/>
      <c r="L90" s="101"/>
      <c r="M90" s="101"/>
      <c r="N90" s="101"/>
      <c r="O90" s="101"/>
      <c r="P90" s="59"/>
    </row>
    <row r="91" spans="1:16" ht="12.75" customHeight="1" x14ac:dyDescent="0.2">
      <c r="A91" s="82">
        <v>3121</v>
      </c>
      <c r="B91" s="54" t="s">
        <v>67</v>
      </c>
      <c r="C91" s="55">
        <v>0</v>
      </c>
      <c r="D91" s="55">
        <v>298.63</v>
      </c>
      <c r="E91" s="55">
        <v>3000</v>
      </c>
      <c r="F91" s="55">
        <v>0</v>
      </c>
      <c r="G91" s="55">
        <v>0</v>
      </c>
      <c r="K91" s="101"/>
      <c r="L91" s="101"/>
      <c r="M91" s="101"/>
      <c r="N91" s="101"/>
      <c r="O91" s="101"/>
      <c r="P91" s="59"/>
    </row>
    <row r="92" spans="1:16" ht="12.75" customHeight="1" x14ac:dyDescent="0.2">
      <c r="A92" s="82">
        <v>3132</v>
      </c>
      <c r="B92" s="54" t="s">
        <v>68</v>
      </c>
      <c r="C92" s="55">
        <v>0</v>
      </c>
      <c r="D92" s="55">
        <v>481.78</v>
      </c>
      <c r="E92" s="55">
        <v>2000</v>
      </c>
      <c r="F92" s="55">
        <v>0</v>
      </c>
      <c r="G92" s="55">
        <v>0</v>
      </c>
      <c r="K92" s="101"/>
      <c r="L92" s="101"/>
      <c r="M92" s="101"/>
      <c r="N92" s="101"/>
      <c r="O92" s="101"/>
      <c r="P92" s="59"/>
    </row>
    <row r="93" spans="1:16" ht="12.75" customHeight="1" x14ac:dyDescent="0.2">
      <c r="A93" s="42">
        <v>32</v>
      </c>
      <c r="B93" s="52" t="s">
        <v>22</v>
      </c>
      <c r="C93" s="53">
        <f>C94+C95</f>
        <v>0</v>
      </c>
      <c r="D93" s="53">
        <f t="shared" ref="D93:G93" si="44">D94+D95</f>
        <v>345.08</v>
      </c>
      <c r="E93" s="53">
        <f t="shared" si="44"/>
        <v>1370</v>
      </c>
      <c r="F93" s="53">
        <f t="shared" si="44"/>
        <v>0</v>
      </c>
      <c r="G93" s="53">
        <f t="shared" si="44"/>
        <v>0</v>
      </c>
      <c r="K93" s="101"/>
      <c r="L93" s="101"/>
      <c r="M93" s="101"/>
      <c r="N93" s="101"/>
      <c r="O93" s="101"/>
      <c r="P93" s="59"/>
    </row>
    <row r="94" spans="1:16" ht="12.75" customHeight="1" x14ac:dyDescent="0.2">
      <c r="A94" s="82">
        <v>3211</v>
      </c>
      <c r="B94" s="54" t="s">
        <v>36</v>
      </c>
      <c r="C94" s="55">
        <v>0</v>
      </c>
      <c r="D94" s="55">
        <v>79.63</v>
      </c>
      <c r="E94" s="55">
        <v>250</v>
      </c>
      <c r="F94" s="55">
        <v>0</v>
      </c>
      <c r="G94" s="55">
        <v>0</v>
      </c>
      <c r="K94" s="101"/>
      <c r="L94" s="101"/>
      <c r="M94" s="101"/>
      <c r="N94" s="101"/>
      <c r="O94" s="101"/>
      <c r="P94" s="59"/>
    </row>
    <row r="95" spans="1:16" ht="12.75" customHeight="1" x14ac:dyDescent="0.2">
      <c r="A95" s="83">
        <v>3212</v>
      </c>
      <c r="B95" s="54" t="s">
        <v>69</v>
      </c>
      <c r="C95" s="55">
        <v>0</v>
      </c>
      <c r="D95" s="55">
        <v>265.45</v>
      </c>
      <c r="E95" s="55">
        <v>1120</v>
      </c>
      <c r="F95" s="55">
        <v>0</v>
      </c>
      <c r="G95" s="55">
        <v>0</v>
      </c>
      <c r="K95" s="101"/>
      <c r="L95" s="101"/>
      <c r="M95" s="101"/>
      <c r="N95" s="101"/>
      <c r="O95" s="101"/>
      <c r="P95" s="59"/>
    </row>
    <row r="96" spans="1:16" ht="20.25" customHeight="1" x14ac:dyDescent="0.2">
      <c r="A96" s="46" t="s">
        <v>111</v>
      </c>
      <c r="B96" s="66" t="s">
        <v>72</v>
      </c>
      <c r="C96" s="48">
        <f>C97+C103</f>
        <v>11678.49</v>
      </c>
      <c r="D96" s="48">
        <f t="shared" ref="D96:G96" si="45">D97+D103</f>
        <v>663.61</v>
      </c>
      <c r="E96" s="48">
        <f t="shared" si="45"/>
        <v>663.61</v>
      </c>
      <c r="F96" s="48">
        <f t="shared" si="45"/>
        <v>663.61</v>
      </c>
      <c r="G96" s="48">
        <f t="shared" si="45"/>
        <v>663.61</v>
      </c>
      <c r="K96" s="101"/>
      <c r="L96" s="101"/>
      <c r="M96" s="101"/>
      <c r="N96" s="101"/>
      <c r="O96" s="101"/>
      <c r="P96" s="59"/>
    </row>
    <row r="97" spans="1:16" ht="19.5" customHeight="1" x14ac:dyDescent="0.2">
      <c r="A97" s="49" t="s">
        <v>73</v>
      </c>
      <c r="B97" s="50" t="s">
        <v>74</v>
      </c>
      <c r="C97" s="51">
        <f>C98</f>
        <v>7899.57</v>
      </c>
      <c r="D97" s="51">
        <f t="shared" ref="D97:G99" si="46">D98</f>
        <v>663.61</v>
      </c>
      <c r="E97" s="51">
        <f t="shared" si="46"/>
        <v>663.61</v>
      </c>
      <c r="F97" s="51">
        <f t="shared" si="46"/>
        <v>663.61</v>
      </c>
      <c r="G97" s="51">
        <f t="shared" si="46"/>
        <v>663.61</v>
      </c>
      <c r="K97" s="101"/>
      <c r="L97" s="101"/>
      <c r="M97" s="101"/>
      <c r="N97" s="101"/>
      <c r="O97" s="101"/>
      <c r="P97" s="59"/>
    </row>
    <row r="98" spans="1:16" ht="15" customHeight="1" x14ac:dyDescent="0.2">
      <c r="A98" s="84" t="s">
        <v>32</v>
      </c>
      <c r="B98" s="85" t="s">
        <v>11</v>
      </c>
      <c r="C98" s="79">
        <f>C99</f>
        <v>7899.57</v>
      </c>
      <c r="D98" s="79">
        <f t="shared" ref="D98:G98" si="47">D99</f>
        <v>663.61</v>
      </c>
      <c r="E98" s="79">
        <f t="shared" si="47"/>
        <v>663.61</v>
      </c>
      <c r="F98" s="79">
        <f t="shared" si="47"/>
        <v>663.61</v>
      </c>
      <c r="G98" s="79">
        <f t="shared" si="47"/>
        <v>663.61</v>
      </c>
      <c r="K98" s="101"/>
      <c r="L98" s="101"/>
      <c r="M98" s="101"/>
      <c r="N98" s="101"/>
      <c r="O98" s="101"/>
      <c r="P98" s="59"/>
    </row>
    <row r="99" spans="1:16" s="41" customFormat="1" ht="12.75" customHeight="1" x14ac:dyDescent="0.2">
      <c r="A99" s="42">
        <v>4</v>
      </c>
      <c r="B99" s="61" t="s">
        <v>16</v>
      </c>
      <c r="C99" s="53">
        <f>C100</f>
        <v>7899.57</v>
      </c>
      <c r="D99" s="53">
        <f t="shared" si="46"/>
        <v>663.61</v>
      </c>
      <c r="E99" s="53">
        <f t="shared" si="46"/>
        <v>663.61</v>
      </c>
      <c r="F99" s="53">
        <f t="shared" si="46"/>
        <v>663.61</v>
      </c>
      <c r="G99" s="53">
        <f t="shared" si="46"/>
        <v>663.61</v>
      </c>
      <c r="K99" s="101"/>
      <c r="L99" s="101"/>
      <c r="M99" s="101"/>
      <c r="N99" s="101"/>
      <c r="O99" s="101"/>
      <c r="P99" s="100"/>
    </row>
    <row r="100" spans="1:16" s="41" customFormat="1" ht="12.75" customHeight="1" x14ac:dyDescent="0.2">
      <c r="A100" s="42">
        <v>42</v>
      </c>
      <c r="B100" s="52" t="s">
        <v>115</v>
      </c>
      <c r="C100" s="53">
        <f>C101+C102</f>
        <v>7899.57</v>
      </c>
      <c r="D100" s="53">
        <f t="shared" ref="D100:G100" si="48">D101+D102</f>
        <v>663.61</v>
      </c>
      <c r="E100" s="53">
        <f t="shared" si="48"/>
        <v>663.61</v>
      </c>
      <c r="F100" s="53">
        <f t="shared" si="48"/>
        <v>663.61</v>
      </c>
      <c r="G100" s="53">
        <f t="shared" si="48"/>
        <v>663.61</v>
      </c>
      <c r="K100" s="101"/>
      <c r="L100" s="101"/>
      <c r="M100" s="101"/>
      <c r="N100" s="101"/>
      <c r="O100" s="101"/>
      <c r="P100" s="100"/>
    </row>
    <row r="101" spans="1:16" s="41" customFormat="1" x14ac:dyDescent="0.2">
      <c r="A101" s="80">
        <v>4221</v>
      </c>
      <c r="B101" s="54" t="s">
        <v>76</v>
      </c>
      <c r="C101" s="55">
        <v>5725.44</v>
      </c>
      <c r="D101" s="55">
        <v>663.61</v>
      </c>
      <c r="E101" s="55">
        <v>663.61</v>
      </c>
      <c r="F101" s="55">
        <v>663.61</v>
      </c>
      <c r="G101" s="55">
        <v>663.61</v>
      </c>
      <c r="K101" s="101"/>
      <c r="L101" s="101"/>
      <c r="M101" s="101"/>
      <c r="N101" s="101"/>
      <c r="O101" s="101"/>
      <c r="P101" s="100"/>
    </row>
    <row r="102" spans="1:16" s="152" customFormat="1" x14ac:dyDescent="0.2">
      <c r="A102" s="161">
        <v>4227</v>
      </c>
      <c r="B102" s="157" t="s">
        <v>186</v>
      </c>
      <c r="C102" s="55">
        <v>2174.13</v>
      </c>
      <c r="D102" s="55">
        <v>0</v>
      </c>
      <c r="E102" s="55">
        <v>0</v>
      </c>
      <c r="F102" s="55">
        <v>0</v>
      </c>
      <c r="G102" s="55">
        <v>0</v>
      </c>
      <c r="K102" s="165"/>
      <c r="L102" s="165"/>
      <c r="M102" s="165"/>
      <c r="N102" s="165"/>
      <c r="O102" s="165"/>
      <c r="P102" s="164"/>
    </row>
    <row r="103" spans="1:16" s="152" customFormat="1" ht="19.5" customHeight="1" x14ac:dyDescent="0.2">
      <c r="A103" s="154" t="s">
        <v>184</v>
      </c>
      <c r="B103" s="155" t="s">
        <v>185</v>
      </c>
      <c r="C103" s="51">
        <f>C104</f>
        <v>3778.92</v>
      </c>
      <c r="D103" s="51">
        <f t="shared" ref="D103:G103" si="49">D104</f>
        <v>0</v>
      </c>
      <c r="E103" s="51">
        <f t="shared" si="49"/>
        <v>0</v>
      </c>
      <c r="F103" s="51">
        <f t="shared" si="49"/>
        <v>0</v>
      </c>
      <c r="G103" s="51">
        <f t="shared" si="49"/>
        <v>0</v>
      </c>
      <c r="K103" s="165"/>
      <c r="L103" s="165"/>
      <c r="M103" s="165"/>
      <c r="N103" s="165"/>
      <c r="O103" s="165"/>
      <c r="P103" s="164"/>
    </row>
    <row r="104" spans="1:16" s="152" customFormat="1" x14ac:dyDescent="0.2">
      <c r="A104" s="162" t="s">
        <v>32</v>
      </c>
      <c r="B104" s="163" t="s">
        <v>11</v>
      </c>
      <c r="C104" s="79">
        <f>C105</f>
        <v>3778.92</v>
      </c>
      <c r="D104" s="79">
        <f t="shared" ref="D104:G106" si="50">D105</f>
        <v>0</v>
      </c>
      <c r="E104" s="79">
        <f t="shared" si="50"/>
        <v>0</v>
      </c>
      <c r="F104" s="79">
        <f t="shared" si="50"/>
        <v>0</v>
      </c>
      <c r="G104" s="79">
        <f t="shared" si="50"/>
        <v>0</v>
      </c>
      <c r="K104" s="165"/>
      <c r="L104" s="165"/>
      <c r="M104" s="165"/>
      <c r="N104" s="165"/>
      <c r="O104" s="165"/>
      <c r="P104" s="164"/>
    </row>
    <row r="105" spans="1:16" s="152" customFormat="1" x14ac:dyDescent="0.2">
      <c r="A105" s="153">
        <v>3</v>
      </c>
      <c r="B105" s="156" t="s">
        <v>12</v>
      </c>
      <c r="C105" s="53">
        <f>C106</f>
        <v>3778.92</v>
      </c>
      <c r="D105" s="53">
        <f t="shared" si="50"/>
        <v>0</v>
      </c>
      <c r="E105" s="53">
        <f t="shared" si="50"/>
        <v>0</v>
      </c>
      <c r="F105" s="53">
        <f t="shared" si="50"/>
        <v>0</v>
      </c>
      <c r="G105" s="53">
        <f t="shared" si="50"/>
        <v>0</v>
      </c>
      <c r="K105" s="165"/>
      <c r="L105" s="165"/>
      <c r="M105" s="165"/>
      <c r="N105" s="165"/>
      <c r="O105" s="165"/>
      <c r="P105" s="164"/>
    </row>
    <row r="106" spans="1:16" s="152" customFormat="1" x14ac:dyDescent="0.2">
      <c r="A106" s="153">
        <v>32</v>
      </c>
      <c r="B106" s="156" t="s">
        <v>22</v>
      </c>
      <c r="C106" s="53">
        <f>C107</f>
        <v>3778.92</v>
      </c>
      <c r="D106" s="53">
        <f t="shared" si="50"/>
        <v>0</v>
      </c>
      <c r="E106" s="53">
        <f t="shared" si="50"/>
        <v>0</v>
      </c>
      <c r="F106" s="53">
        <f t="shared" si="50"/>
        <v>0</v>
      </c>
      <c r="G106" s="53">
        <f t="shared" si="50"/>
        <v>0</v>
      </c>
      <c r="K106" s="165"/>
      <c r="L106" s="165"/>
      <c r="M106" s="165"/>
      <c r="N106" s="165"/>
      <c r="O106" s="165"/>
      <c r="P106" s="164"/>
    </row>
    <row r="107" spans="1:16" s="152" customFormat="1" x14ac:dyDescent="0.2">
      <c r="A107" s="160">
        <v>3225</v>
      </c>
      <c r="B107" s="157" t="s">
        <v>41</v>
      </c>
      <c r="C107" s="55">
        <v>3778.92</v>
      </c>
      <c r="D107" s="58">
        <v>0</v>
      </c>
      <c r="E107" s="55">
        <v>0</v>
      </c>
      <c r="F107" s="158">
        <v>0</v>
      </c>
      <c r="G107" s="158">
        <v>0</v>
      </c>
      <c r="K107" s="165"/>
      <c r="L107" s="165"/>
      <c r="M107" s="165"/>
      <c r="N107" s="165"/>
      <c r="O107" s="165"/>
      <c r="P107" s="164"/>
    </row>
    <row r="108" spans="1:16" s="41" customFormat="1" ht="25.5" customHeight="1" x14ac:dyDescent="0.2">
      <c r="A108" s="46" t="s">
        <v>114</v>
      </c>
      <c r="B108" s="47" t="s">
        <v>77</v>
      </c>
      <c r="C108" s="48">
        <f t="shared" ref="C108:G112" si="51">C109</f>
        <v>1128.1400000000001</v>
      </c>
      <c r="D108" s="48">
        <f t="shared" si="51"/>
        <v>1327.23</v>
      </c>
      <c r="E108" s="48">
        <f t="shared" si="51"/>
        <v>1327.23</v>
      </c>
      <c r="F108" s="48">
        <f t="shared" si="51"/>
        <v>1327.23</v>
      </c>
      <c r="G108" s="48">
        <f t="shared" si="51"/>
        <v>1327.23</v>
      </c>
      <c r="K108" s="101"/>
      <c r="L108" s="101"/>
      <c r="M108" s="101"/>
      <c r="N108" s="101"/>
      <c r="O108" s="101"/>
      <c r="P108" s="100"/>
    </row>
    <row r="109" spans="1:16" s="41" customFormat="1" ht="24.75" customHeight="1" x14ac:dyDescent="0.2">
      <c r="A109" s="49" t="s">
        <v>35</v>
      </c>
      <c r="B109" s="50" t="s">
        <v>77</v>
      </c>
      <c r="C109" s="51">
        <f>C111</f>
        <v>1128.1400000000001</v>
      </c>
      <c r="D109" s="51">
        <f>D111</f>
        <v>1327.23</v>
      </c>
      <c r="E109" s="51">
        <f>E111</f>
        <v>1327.23</v>
      </c>
      <c r="F109" s="51">
        <f>F111</f>
        <v>1327.23</v>
      </c>
      <c r="G109" s="51">
        <f>G111</f>
        <v>1327.23</v>
      </c>
      <c r="K109" s="101"/>
      <c r="L109" s="101"/>
      <c r="M109" s="101"/>
      <c r="N109" s="101"/>
      <c r="O109" s="101"/>
      <c r="P109" s="100"/>
    </row>
    <row r="110" spans="1:16" s="41" customFormat="1" ht="15" customHeight="1" x14ac:dyDescent="0.2">
      <c r="A110" s="84" t="s">
        <v>32</v>
      </c>
      <c r="B110" s="85" t="s">
        <v>11</v>
      </c>
      <c r="C110" s="79">
        <f>C111</f>
        <v>1128.1400000000001</v>
      </c>
      <c r="D110" s="79">
        <f t="shared" ref="D110:G110" si="52">D111</f>
        <v>1327.23</v>
      </c>
      <c r="E110" s="79">
        <f t="shared" si="52"/>
        <v>1327.23</v>
      </c>
      <c r="F110" s="79">
        <f t="shared" si="52"/>
        <v>1327.23</v>
      </c>
      <c r="G110" s="79">
        <f t="shared" si="52"/>
        <v>1327.23</v>
      </c>
      <c r="K110" s="101"/>
      <c r="L110" s="101"/>
      <c r="M110" s="101"/>
      <c r="N110" s="101"/>
      <c r="O110" s="101"/>
      <c r="P110" s="100"/>
    </row>
    <row r="111" spans="1:16" x14ac:dyDescent="0.2">
      <c r="A111" s="42">
        <v>3</v>
      </c>
      <c r="B111" s="52" t="s">
        <v>12</v>
      </c>
      <c r="C111" s="53">
        <f>C112</f>
        <v>1128.1400000000001</v>
      </c>
      <c r="D111" s="53">
        <f t="shared" si="51"/>
        <v>1327.23</v>
      </c>
      <c r="E111" s="53">
        <f t="shared" si="51"/>
        <v>1327.23</v>
      </c>
      <c r="F111" s="53">
        <f t="shared" si="51"/>
        <v>1327.23</v>
      </c>
      <c r="G111" s="53">
        <f t="shared" si="51"/>
        <v>1327.23</v>
      </c>
      <c r="K111" s="101"/>
      <c r="L111" s="101"/>
      <c r="M111" s="101"/>
      <c r="N111" s="101"/>
      <c r="O111" s="101"/>
      <c r="P111" s="59"/>
    </row>
    <row r="112" spans="1:16" x14ac:dyDescent="0.2">
      <c r="A112" s="42">
        <v>32</v>
      </c>
      <c r="B112" s="52" t="s">
        <v>22</v>
      </c>
      <c r="C112" s="53">
        <f>C113</f>
        <v>1128.1400000000001</v>
      </c>
      <c r="D112" s="53">
        <f t="shared" si="51"/>
        <v>1327.23</v>
      </c>
      <c r="E112" s="53">
        <f t="shared" si="51"/>
        <v>1327.23</v>
      </c>
      <c r="F112" s="53">
        <f t="shared" si="51"/>
        <v>1327.23</v>
      </c>
      <c r="G112" s="53">
        <f t="shared" si="51"/>
        <v>1327.23</v>
      </c>
      <c r="K112" s="101"/>
      <c r="L112" s="101"/>
      <c r="M112" s="101"/>
      <c r="N112" s="101"/>
      <c r="O112" s="101"/>
      <c r="P112" s="59"/>
    </row>
    <row r="113" spans="1:16" x14ac:dyDescent="0.2">
      <c r="A113" s="80">
        <v>3232</v>
      </c>
      <c r="B113" s="54" t="s">
        <v>60</v>
      </c>
      <c r="C113" s="55">
        <v>1128.1400000000001</v>
      </c>
      <c r="D113" s="58">
        <v>1327.23</v>
      </c>
      <c r="E113" s="55">
        <v>1327.23</v>
      </c>
      <c r="F113" s="56">
        <v>1327.23</v>
      </c>
      <c r="G113" s="56">
        <v>1327.23</v>
      </c>
      <c r="K113" s="101"/>
      <c r="L113" s="101"/>
      <c r="M113" s="101"/>
      <c r="N113" s="101"/>
      <c r="O113" s="101"/>
      <c r="P113" s="59"/>
    </row>
    <row r="114" spans="1:16" x14ac:dyDescent="0.2">
      <c r="A114" s="78" t="s">
        <v>120</v>
      </c>
      <c r="B114" s="43"/>
      <c r="C114" s="65">
        <f>C115</f>
        <v>566130.67999999993</v>
      </c>
      <c r="D114" s="65">
        <f t="shared" ref="D114:G114" si="53">D115</f>
        <v>533811.13000000012</v>
      </c>
      <c r="E114" s="65">
        <f t="shared" si="53"/>
        <v>658954.00000000012</v>
      </c>
      <c r="F114" s="65">
        <f t="shared" si="53"/>
        <v>658954.00000000012</v>
      </c>
      <c r="G114" s="65">
        <f t="shared" si="53"/>
        <v>658954.00000000012</v>
      </c>
      <c r="K114" s="101"/>
      <c r="L114" s="101"/>
      <c r="M114" s="101"/>
      <c r="N114" s="101"/>
      <c r="O114" s="101"/>
      <c r="P114" s="102"/>
    </row>
    <row r="115" spans="1:16" ht="24" customHeight="1" x14ac:dyDescent="0.2">
      <c r="A115" s="46" t="s">
        <v>33</v>
      </c>
      <c r="B115" s="66" t="s">
        <v>78</v>
      </c>
      <c r="C115" s="48">
        <f>C116+C146+C158+C165+C174+C183+C198</f>
        <v>566130.67999999993</v>
      </c>
      <c r="D115" s="48">
        <f>D116+D146+D158+D165+D174+D183+D198</f>
        <v>533811.13000000012</v>
      </c>
      <c r="E115" s="48">
        <f>E116+E146+E158+E165+E174+E183+E198</f>
        <v>658954.00000000012</v>
      </c>
      <c r="F115" s="48">
        <f>F116+F146+F158+F165+F174+F183+F198</f>
        <v>658954.00000000012</v>
      </c>
      <c r="G115" s="48">
        <f>G116+G146+G158+G165+G174+G183+G198</f>
        <v>658954.00000000012</v>
      </c>
      <c r="K115" s="101"/>
      <c r="L115" s="101"/>
      <c r="M115" s="101"/>
      <c r="N115" s="101"/>
      <c r="O115" s="101"/>
      <c r="P115" s="59"/>
    </row>
    <row r="116" spans="1:16" ht="18" customHeight="1" x14ac:dyDescent="0.2">
      <c r="A116" s="49" t="s">
        <v>35</v>
      </c>
      <c r="B116" s="50" t="s">
        <v>12</v>
      </c>
      <c r="C116" s="51">
        <f>C117+C128</f>
        <v>13353.890000000001</v>
      </c>
      <c r="D116" s="51">
        <f t="shared" ref="D116:G116" si="54">D117+D128</f>
        <v>9887.840000000002</v>
      </c>
      <c r="E116" s="51">
        <f t="shared" si="54"/>
        <v>10309.41</v>
      </c>
      <c r="F116" s="51">
        <f t="shared" si="54"/>
        <v>10309.41</v>
      </c>
      <c r="G116" s="51">
        <f t="shared" si="54"/>
        <v>10309.41</v>
      </c>
      <c r="K116" s="101"/>
      <c r="L116" s="101"/>
      <c r="M116" s="101"/>
      <c r="N116" s="101"/>
      <c r="O116" s="101"/>
      <c r="P116" s="59"/>
    </row>
    <row r="117" spans="1:16" ht="15" customHeight="1" x14ac:dyDescent="0.2">
      <c r="A117" s="84" t="s">
        <v>121</v>
      </c>
      <c r="B117" s="85" t="s">
        <v>122</v>
      </c>
      <c r="C117" s="79">
        <f>C118</f>
        <v>892.37</v>
      </c>
      <c r="D117" s="79">
        <f t="shared" ref="D117:G117" si="55">D118</f>
        <v>1659.0300000000002</v>
      </c>
      <c r="E117" s="79">
        <f t="shared" si="55"/>
        <v>1573.27</v>
      </c>
      <c r="F117" s="79">
        <f t="shared" si="55"/>
        <v>1573.27</v>
      </c>
      <c r="G117" s="79">
        <f t="shared" si="55"/>
        <v>1573.27</v>
      </c>
      <c r="K117" s="101"/>
      <c r="L117" s="101"/>
      <c r="M117" s="101"/>
      <c r="N117" s="101"/>
      <c r="O117" s="101"/>
      <c r="P117" s="59"/>
    </row>
    <row r="118" spans="1:16" x14ac:dyDescent="0.2">
      <c r="A118" s="62">
        <v>3</v>
      </c>
      <c r="B118" s="63" t="s">
        <v>12</v>
      </c>
      <c r="C118" s="64">
        <f>C119+C126</f>
        <v>892.37</v>
      </c>
      <c r="D118" s="64">
        <f t="shared" ref="D118:G118" si="56">D119+D126</f>
        <v>1659.0300000000002</v>
      </c>
      <c r="E118" s="64">
        <f t="shared" si="56"/>
        <v>1573.27</v>
      </c>
      <c r="F118" s="64">
        <f t="shared" si="56"/>
        <v>1573.27</v>
      </c>
      <c r="G118" s="64">
        <f t="shared" si="56"/>
        <v>1573.27</v>
      </c>
      <c r="K118" s="101"/>
      <c r="L118" s="101"/>
      <c r="M118" s="101"/>
      <c r="N118" s="101"/>
      <c r="O118" s="101"/>
      <c r="P118" s="59"/>
    </row>
    <row r="119" spans="1:16" x14ac:dyDescent="0.2">
      <c r="A119" s="42">
        <v>32</v>
      </c>
      <c r="B119" s="52" t="s">
        <v>22</v>
      </c>
      <c r="C119" s="53">
        <f>SUM(C120:C125)</f>
        <v>892.37</v>
      </c>
      <c r="D119" s="53">
        <f t="shared" ref="D119:G119" si="57">SUM(D120:D125)</f>
        <v>1645.7600000000002</v>
      </c>
      <c r="E119" s="53">
        <f t="shared" si="57"/>
        <v>1560</v>
      </c>
      <c r="F119" s="53">
        <f t="shared" si="57"/>
        <v>1560</v>
      </c>
      <c r="G119" s="53">
        <f t="shared" si="57"/>
        <v>1560</v>
      </c>
      <c r="K119" s="101"/>
      <c r="L119" s="101"/>
      <c r="M119" s="101"/>
      <c r="N119" s="101"/>
      <c r="O119" s="101"/>
      <c r="P119" s="59"/>
    </row>
    <row r="120" spans="1:16" x14ac:dyDescent="0.2">
      <c r="A120" s="80">
        <v>3211</v>
      </c>
      <c r="B120" s="54" t="s">
        <v>36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K120" s="101"/>
      <c r="L120" s="101"/>
      <c r="M120" s="101"/>
      <c r="N120" s="101"/>
      <c r="O120" s="101"/>
      <c r="P120" s="59"/>
    </row>
    <row r="121" spans="1:16" x14ac:dyDescent="0.2">
      <c r="A121" s="80">
        <v>3221</v>
      </c>
      <c r="B121" s="54" t="s">
        <v>39</v>
      </c>
      <c r="C121" s="55">
        <v>149.31</v>
      </c>
      <c r="D121" s="55">
        <v>398.17</v>
      </c>
      <c r="E121" s="55">
        <v>200</v>
      </c>
      <c r="F121" s="56">
        <v>200</v>
      </c>
      <c r="G121" s="56">
        <v>200</v>
      </c>
      <c r="K121" s="101"/>
      <c r="L121" s="101"/>
      <c r="M121" s="101"/>
      <c r="N121" s="101"/>
      <c r="O121" s="101"/>
      <c r="P121" s="59"/>
    </row>
    <row r="122" spans="1:16" x14ac:dyDescent="0.2">
      <c r="A122" s="82">
        <v>3231</v>
      </c>
      <c r="B122" s="54" t="s">
        <v>43</v>
      </c>
      <c r="C122" s="58">
        <v>0</v>
      </c>
      <c r="D122" s="58">
        <v>0</v>
      </c>
      <c r="E122" s="58">
        <v>0</v>
      </c>
      <c r="F122" s="58">
        <v>0</v>
      </c>
      <c r="G122" s="58">
        <v>0</v>
      </c>
      <c r="K122" s="101"/>
      <c r="L122" s="101"/>
      <c r="M122" s="101"/>
      <c r="N122" s="101"/>
      <c r="O122" s="101"/>
      <c r="P122" s="59"/>
    </row>
    <row r="123" spans="1:16" x14ac:dyDescent="0.2">
      <c r="A123" s="80">
        <v>3236</v>
      </c>
      <c r="B123" s="54" t="s">
        <v>46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K123" s="101"/>
      <c r="L123" s="101"/>
      <c r="M123" s="101"/>
      <c r="N123" s="101"/>
      <c r="O123" s="101"/>
      <c r="P123" s="59"/>
    </row>
    <row r="124" spans="1:16" x14ac:dyDescent="0.2">
      <c r="A124" s="80">
        <v>3292</v>
      </c>
      <c r="B124" s="54" t="s">
        <v>79</v>
      </c>
      <c r="C124" s="55">
        <v>732.63</v>
      </c>
      <c r="D124" s="55">
        <v>716.7</v>
      </c>
      <c r="E124" s="55">
        <v>860</v>
      </c>
      <c r="F124" s="56">
        <v>860</v>
      </c>
      <c r="G124" s="56">
        <v>860</v>
      </c>
      <c r="K124" s="101"/>
      <c r="L124" s="101"/>
      <c r="M124" s="101"/>
      <c r="N124" s="101"/>
      <c r="O124" s="101"/>
      <c r="P124" s="59"/>
    </row>
    <row r="125" spans="1:16" x14ac:dyDescent="0.2">
      <c r="A125" s="80">
        <v>3299</v>
      </c>
      <c r="B125" s="54" t="s">
        <v>50</v>
      </c>
      <c r="C125" s="55">
        <v>10.43</v>
      </c>
      <c r="D125" s="55">
        <v>530.89</v>
      </c>
      <c r="E125" s="55">
        <v>500</v>
      </c>
      <c r="F125" s="56">
        <v>500</v>
      </c>
      <c r="G125" s="56">
        <v>500</v>
      </c>
      <c r="K125" s="101"/>
      <c r="L125" s="101"/>
      <c r="M125" s="101"/>
      <c r="N125" s="101"/>
      <c r="O125" s="101"/>
      <c r="P125" s="59"/>
    </row>
    <row r="126" spans="1:16" x14ac:dyDescent="0.2">
      <c r="A126" s="42">
        <v>34</v>
      </c>
      <c r="B126" s="52" t="s">
        <v>54</v>
      </c>
      <c r="C126" s="53">
        <f>C127</f>
        <v>0</v>
      </c>
      <c r="D126" s="53">
        <f t="shared" ref="D126:G126" si="58">D127</f>
        <v>13.27</v>
      </c>
      <c r="E126" s="53">
        <f t="shared" si="58"/>
        <v>13.27</v>
      </c>
      <c r="F126" s="53">
        <f t="shared" si="58"/>
        <v>13.27</v>
      </c>
      <c r="G126" s="53">
        <f t="shared" si="58"/>
        <v>13.27</v>
      </c>
      <c r="K126" s="101"/>
      <c r="L126" s="101"/>
      <c r="M126" s="101"/>
      <c r="N126" s="101"/>
      <c r="O126" s="101"/>
      <c r="P126" s="59"/>
    </row>
    <row r="127" spans="1:16" x14ac:dyDescent="0.2">
      <c r="A127" s="83">
        <v>3434</v>
      </c>
      <c r="B127" s="54" t="s">
        <v>81</v>
      </c>
      <c r="C127" s="55">
        <v>0</v>
      </c>
      <c r="D127" s="55">
        <v>13.27</v>
      </c>
      <c r="E127" s="55">
        <v>13.27</v>
      </c>
      <c r="F127" s="55">
        <v>13.27</v>
      </c>
      <c r="G127" s="55">
        <v>13.27</v>
      </c>
      <c r="K127" s="101"/>
      <c r="L127" s="101"/>
      <c r="M127" s="101"/>
      <c r="N127" s="101"/>
      <c r="O127" s="101"/>
      <c r="P127" s="59"/>
    </row>
    <row r="128" spans="1:16" ht="15" customHeight="1" x14ac:dyDescent="0.2">
      <c r="A128" s="84" t="s">
        <v>116</v>
      </c>
      <c r="B128" s="85" t="s">
        <v>117</v>
      </c>
      <c r="C128" s="79">
        <f>C129</f>
        <v>12461.52</v>
      </c>
      <c r="D128" s="79">
        <f t="shared" ref="D128:G128" si="59">D129</f>
        <v>8228.8100000000013</v>
      </c>
      <c r="E128" s="79">
        <f t="shared" si="59"/>
        <v>8736.14</v>
      </c>
      <c r="F128" s="79">
        <f t="shared" si="59"/>
        <v>8736.14</v>
      </c>
      <c r="G128" s="79">
        <f t="shared" si="59"/>
        <v>8736.14</v>
      </c>
      <c r="K128" s="101"/>
      <c r="L128" s="101"/>
      <c r="M128" s="101"/>
      <c r="N128" s="101"/>
      <c r="O128" s="101"/>
      <c r="P128" s="59"/>
    </row>
    <row r="129" spans="1:16" ht="12.75" customHeight="1" x14ac:dyDescent="0.2">
      <c r="A129" s="62">
        <v>3</v>
      </c>
      <c r="B129" s="63" t="s">
        <v>12</v>
      </c>
      <c r="C129" s="64">
        <f>C130+C143</f>
        <v>12461.52</v>
      </c>
      <c r="D129" s="64">
        <f>D130+D143</f>
        <v>8228.8100000000013</v>
      </c>
      <c r="E129" s="64">
        <f>E130+E143</f>
        <v>8736.14</v>
      </c>
      <c r="F129" s="64">
        <f>F130+F143</f>
        <v>8736.14</v>
      </c>
      <c r="G129" s="64">
        <f>G130+G143</f>
        <v>8736.14</v>
      </c>
      <c r="K129" s="101"/>
      <c r="L129" s="101"/>
      <c r="M129" s="101"/>
      <c r="N129" s="101"/>
      <c r="O129" s="101"/>
      <c r="P129" s="59"/>
    </row>
    <row r="130" spans="1:16" ht="12.75" customHeight="1" x14ac:dyDescent="0.2">
      <c r="A130" s="42">
        <v>32</v>
      </c>
      <c r="B130" s="52" t="s">
        <v>22</v>
      </c>
      <c r="C130" s="53">
        <f>SUM(C131:C142)</f>
        <v>11245.81</v>
      </c>
      <c r="D130" s="53">
        <f>SUM(D131:D142)</f>
        <v>8228.8100000000013</v>
      </c>
      <c r="E130" s="53">
        <f>SUM(E131:E142)</f>
        <v>8736.14</v>
      </c>
      <c r="F130" s="53">
        <f>SUM(F131:F142)</f>
        <v>8736.14</v>
      </c>
      <c r="G130" s="53">
        <f>SUM(G131:G142)</f>
        <v>8736.14</v>
      </c>
      <c r="K130" s="101"/>
      <c r="L130" s="101"/>
      <c r="M130" s="101"/>
      <c r="N130" s="101"/>
      <c r="O130" s="101"/>
      <c r="P130" s="59"/>
    </row>
    <row r="131" spans="1:16" ht="12.75" customHeight="1" x14ac:dyDescent="0.2">
      <c r="A131" s="80">
        <v>3211</v>
      </c>
      <c r="B131" s="54" t="s">
        <v>36</v>
      </c>
      <c r="C131" s="55">
        <v>23.36</v>
      </c>
      <c r="D131" s="55">
        <v>0</v>
      </c>
      <c r="E131" s="55">
        <v>0</v>
      </c>
      <c r="F131" s="55">
        <v>0</v>
      </c>
      <c r="G131" s="55">
        <v>0</v>
      </c>
      <c r="K131" s="101"/>
      <c r="L131" s="101"/>
      <c r="M131" s="101"/>
      <c r="N131" s="101"/>
      <c r="O131" s="101"/>
      <c r="P131" s="59"/>
    </row>
    <row r="132" spans="1:16" s="151" customFormat="1" ht="12.75" customHeight="1" x14ac:dyDescent="0.2">
      <c r="A132" s="160">
        <v>3213</v>
      </c>
      <c r="B132" s="157" t="s">
        <v>37</v>
      </c>
      <c r="C132" s="55">
        <v>66.36</v>
      </c>
      <c r="D132" s="55">
        <v>0</v>
      </c>
      <c r="E132" s="55"/>
      <c r="F132" s="55"/>
      <c r="G132" s="55"/>
      <c r="K132" s="165"/>
      <c r="L132" s="165"/>
      <c r="M132" s="165"/>
      <c r="N132" s="165"/>
      <c r="O132" s="165"/>
      <c r="P132" s="159"/>
    </row>
    <row r="133" spans="1:16" ht="12.75" customHeight="1" x14ac:dyDescent="0.2">
      <c r="A133" s="80">
        <v>3221</v>
      </c>
      <c r="B133" s="54" t="s">
        <v>39</v>
      </c>
      <c r="C133" s="55">
        <v>0</v>
      </c>
      <c r="D133" s="55">
        <v>0</v>
      </c>
      <c r="E133" s="55">
        <v>0</v>
      </c>
      <c r="F133" s="56">
        <v>0</v>
      </c>
      <c r="G133" s="56">
        <v>0</v>
      </c>
      <c r="K133" s="101"/>
      <c r="L133" s="101"/>
      <c r="M133" s="101"/>
      <c r="N133" s="101"/>
      <c r="O133" s="101"/>
      <c r="P133" s="59"/>
    </row>
    <row r="134" spans="1:16" ht="12.75" customHeight="1" x14ac:dyDescent="0.2">
      <c r="A134" s="80">
        <v>3223</v>
      </c>
      <c r="B134" s="54" t="s">
        <v>40</v>
      </c>
      <c r="C134" s="55">
        <v>4889.4799999999996</v>
      </c>
      <c r="D134" s="55">
        <v>6636.14</v>
      </c>
      <c r="E134" s="55">
        <v>6636.14</v>
      </c>
      <c r="F134" s="55">
        <v>6636.14</v>
      </c>
      <c r="G134" s="56">
        <v>6636.14</v>
      </c>
      <c r="K134" s="101"/>
      <c r="L134" s="101"/>
      <c r="M134" s="101"/>
      <c r="N134" s="101"/>
      <c r="O134" s="101"/>
      <c r="P134" s="59"/>
    </row>
    <row r="135" spans="1:16" s="151" customFormat="1" ht="12.75" customHeight="1" x14ac:dyDescent="0.2">
      <c r="A135" s="160">
        <v>3224</v>
      </c>
      <c r="B135" s="157" t="s">
        <v>236</v>
      </c>
      <c r="C135" s="55">
        <v>8.1999999999999993</v>
      </c>
      <c r="D135" s="55">
        <v>0</v>
      </c>
      <c r="E135" s="55">
        <v>0</v>
      </c>
      <c r="F135" s="55">
        <v>0</v>
      </c>
      <c r="G135" s="158">
        <v>0</v>
      </c>
      <c r="K135" s="165"/>
      <c r="L135" s="165"/>
      <c r="M135" s="165"/>
      <c r="N135" s="165"/>
      <c r="O135" s="165"/>
      <c r="P135" s="159"/>
    </row>
    <row r="136" spans="1:16" ht="12.75" customHeight="1" x14ac:dyDescent="0.2">
      <c r="A136" s="80">
        <v>3232</v>
      </c>
      <c r="B136" s="54" t="s">
        <v>60</v>
      </c>
      <c r="C136" s="55">
        <v>1891.88</v>
      </c>
      <c r="D136" s="55">
        <v>929.06</v>
      </c>
      <c r="E136" s="55">
        <v>1200</v>
      </c>
      <c r="F136" s="55">
        <v>1200</v>
      </c>
      <c r="G136" s="56">
        <v>1200</v>
      </c>
      <c r="K136" s="101"/>
      <c r="L136" s="101"/>
      <c r="M136" s="101"/>
      <c r="N136" s="101"/>
      <c r="O136" s="101"/>
      <c r="P136" s="59"/>
    </row>
    <row r="137" spans="1:16" ht="12.75" customHeight="1" x14ac:dyDescent="0.2">
      <c r="A137" s="80">
        <v>3234</v>
      </c>
      <c r="B137" s="54" t="s">
        <v>44</v>
      </c>
      <c r="C137" s="55">
        <v>636.19000000000005</v>
      </c>
      <c r="D137" s="55">
        <v>663.61</v>
      </c>
      <c r="E137" s="55">
        <v>900</v>
      </c>
      <c r="F137" s="56">
        <v>900</v>
      </c>
      <c r="G137" s="56">
        <v>900</v>
      </c>
      <c r="K137" s="101"/>
      <c r="L137" s="101"/>
      <c r="M137" s="101"/>
      <c r="N137" s="101"/>
      <c r="O137" s="101"/>
      <c r="P137" s="59"/>
    </row>
    <row r="138" spans="1:16" ht="12.75" customHeight="1" x14ac:dyDescent="0.2">
      <c r="A138" s="80">
        <v>3236</v>
      </c>
      <c r="B138" s="54" t="s">
        <v>46</v>
      </c>
      <c r="C138" s="55">
        <v>610.53</v>
      </c>
      <c r="D138" s="55">
        <v>0</v>
      </c>
      <c r="E138" s="55">
        <v>0</v>
      </c>
      <c r="F138" s="55">
        <v>0</v>
      </c>
      <c r="G138" s="56">
        <v>0</v>
      </c>
      <c r="K138" s="101"/>
      <c r="L138" s="101"/>
      <c r="M138" s="101"/>
      <c r="N138" s="101"/>
      <c r="O138" s="101"/>
      <c r="P138" s="59"/>
    </row>
    <row r="139" spans="1:16" ht="12.75" customHeight="1" x14ac:dyDescent="0.2">
      <c r="A139" s="80">
        <v>3237</v>
      </c>
      <c r="B139" s="54" t="s">
        <v>47</v>
      </c>
      <c r="C139" s="55">
        <v>0</v>
      </c>
      <c r="D139" s="55">
        <v>0</v>
      </c>
      <c r="E139" s="55">
        <v>0</v>
      </c>
      <c r="F139" s="56">
        <v>0</v>
      </c>
      <c r="G139" s="56">
        <v>0</v>
      </c>
      <c r="K139" s="101"/>
      <c r="L139" s="101"/>
      <c r="M139" s="101"/>
      <c r="N139" s="101"/>
      <c r="O139" s="101"/>
      <c r="P139" s="59"/>
    </row>
    <row r="140" spans="1:16" ht="12.75" customHeight="1" x14ac:dyDescent="0.2">
      <c r="A140" s="80">
        <v>3239</v>
      </c>
      <c r="B140" s="54" t="s">
        <v>49</v>
      </c>
      <c r="C140" s="55">
        <v>1509.72</v>
      </c>
      <c r="D140" s="55">
        <v>0</v>
      </c>
      <c r="E140" s="55">
        <v>0</v>
      </c>
      <c r="F140" s="55">
        <v>0</v>
      </c>
      <c r="G140" s="56">
        <v>0</v>
      </c>
      <c r="K140" s="101"/>
      <c r="L140" s="101"/>
      <c r="M140" s="101"/>
      <c r="N140" s="101"/>
      <c r="O140" s="101"/>
      <c r="P140" s="59"/>
    </row>
    <row r="141" spans="1:16" s="151" customFormat="1" ht="12.75" customHeight="1" x14ac:dyDescent="0.2">
      <c r="A141" s="160">
        <v>3294</v>
      </c>
      <c r="B141" s="157" t="s">
        <v>52</v>
      </c>
      <c r="C141" s="55">
        <v>13.27</v>
      </c>
      <c r="D141" s="55">
        <v>0</v>
      </c>
      <c r="E141" s="55">
        <v>0</v>
      </c>
      <c r="F141" s="55">
        <v>0</v>
      </c>
      <c r="G141" s="158">
        <v>0</v>
      </c>
      <c r="K141" s="165"/>
      <c r="L141" s="165"/>
      <c r="M141" s="165"/>
      <c r="N141" s="165"/>
      <c r="O141" s="165"/>
      <c r="P141" s="159"/>
    </row>
    <row r="142" spans="1:16" ht="12.75" customHeight="1" x14ac:dyDescent="0.2">
      <c r="A142" s="80">
        <v>3296</v>
      </c>
      <c r="B142" s="54" t="s">
        <v>80</v>
      </c>
      <c r="C142" s="55">
        <v>1596.82</v>
      </c>
      <c r="D142" s="55">
        <v>0</v>
      </c>
      <c r="E142" s="55">
        <v>0</v>
      </c>
      <c r="F142" s="56">
        <v>0</v>
      </c>
      <c r="G142" s="56">
        <v>0</v>
      </c>
      <c r="K142" s="101"/>
      <c r="L142" s="101"/>
      <c r="M142" s="101"/>
      <c r="N142" s="101"/>
      <c r="O142" s="101"/>
      <c r="P142" s="59"/>
    </row>
    <row r="143" spans="1:16" x14ac:dyDescent="0.2">
      <c r="A143" s="42">
        <v>34</v>
      </c>
      <c r="B143" s="52" t="s">
        <v>54</v>
      </c>
      <c r="C143" s="53">
        <f>C144+C145</f>
        <v>1215.71</v>
      </c>
      <c r="D143" s="53">
        <f t="shared" ref="D143:G143" si="60">D144+D145</f>
        <v>0</v>
      </c>
      <c r="E143" s="53">
        <f t="shared" si="60"/>
        <v>0</v>
      </c>
      <c r="F143" s="53">
        <f t="shared" si="60"/>
        <v>0</v>
      </c>
      <c r="G143" s="53">
        <f t="shared" si="60"/>
        <v>0</v>
      </c>
      <c r="H143" s="59"/>
      <c r="K143" s="101"/>
      <c r="L143" s="101"/>
      <c r="M143" s="101"/>
      <c r="N143" s="101"/>
      <c r="O143" s="101"/>
      <c r="P143" s="59"/>
    </row>
    <row r="144" spans="1:16" x14ac:dyDescent="0.2">
      <c r="A144" s="83">
        <v>3433</v>
      </c>
      <c r="B144" s="54" t="s">
        <v>56</v>
      </c>
      <c r="C144" s="55">
        <v>1215.71</v>
      </c>
      <c r="D144" s="55">
        <v>0</v>
      </c>
      <c r="E144" s="55">
        <v>0</v>
      </c>
      <c r="F144" s="55">
        <v>0</v>
      </c>
      <c r="G144" s="55">
        <v>0</v>
      </c>
      <c r="K144" s="101"/>
      <c r="L144" s="101"/>
      <c r="M144" s="101"/>
      <c r="N144" s="101"/>
      <c r="O144" s="101"/>
      <c r="P144" s="59"/>
    </row>
    <row r="145" spans="1:16" x14ac:dyDescent="0.2">
      <c r="A145" s="81">
        <v>3434</v>
      </c>
      <c r="B145" s="54" t="s">
        <v>81</v>
      </c>
      <c r="C145" s="55">
        <v>0</v>
      </c>
      <c r="D145" s="55">
        <v>0</v>
      </c>
      <c r="E145" s="56">
        <v>0</v>
      </c>
      <c r="F145" s="56">
        <v>0</v>
      </c>
      <c r="G145" s="56">
        <v>0</v>
      </c>
      <c r="K145" s="101"/>
      <c r="L145" s="101"/>
      <c r="M145" s="101"/>
      <c r="N145" s="101"/>
      <c r="O145" s="101"/>
      <c r="P145" s="59"/>
    </row>
    <row r="146" spans="1:16" ht="24.75" customHeight="1" x14ac:dyDescent="0.2">
      <c r="A146" s="49" t="s">
        <v>57</v>
      </c>
      <c r="B146" s="50" t="s">
        <v>82</v>
      </c>
      <c r="C146" s="51">
        <f t="shared" ref="C146:G146" si="61">C148</f>
        <v>515292.09</v>
      </c>
      <c r="D146" s="51">
        <f t="shared" si="61"/>
        <v>491140.75</v>
      </c>
      <c r="E146" s="51">
        <f t="shared" si="61"/>
        <v>601255.56000000006</v>
      </c>
      <c r="F146" s="51">
        <f t="shared" si="61"/>
        <v>601255.56000000006</v>
      </c>
      <c r="G146" s="51">
        <f t="shared" si="61"/>
        <v>601255.56000000006</v>
      </c>
      <c r="K146" s="101"/>
      <c r="L146" s="101"/>
      <c r="M146" s="101"/>
      <c r="N146" s="101"/>
      <c r="O146" s="101"/>
      <c r="P146" s="59"/>
    </row>
    <row r="147" spans="1:16" ht="15" customHeight="1" x14ac:dyDescent="0.2">
      <c r="A147" s="84" t="s">
        <v>116</v>
      </c>
      <c r="B147" s="85" t="s">
        <v>117</v>
      </c>
      <c r="C147" s="79">
        <f>C148</f>
        <v>515292.09</v>
      </c>
      <c r="D147" s="79">
        <f t="shared" ref="D147" si="62">D148</f>
        <v>491140.75</v>
      </c>
      <c r="E147" s="79">
        <f t="shared" ref="E147" si="63">E148</f>
        <v>601255.56000000006</v>
      </c>
      <c r="F147" s="79">
        <f t="shared" ref="F147" si="64">F148</f>
        <v>601255.56000000006</v>
      </c>
      <c r="G147" s="79">
        <f t="shared" ref="G147" si="65">G148</f>
        <v>601255.56000000006</v>
      </c>
      <c r="K147" s="101"/>
      <c r="L147" s="101"/>
      <c r="M147" s="101"/>
      <c r="N147" s="101"/>
      <c r="O147" s="101"/>
      <c r="P147" s="59"/>
    </row>
    <row r="148" spans="1:16" x14ac:dyDescent="0.2">
      <c r="A148" s="42">
        <v>3</v>
      </c>
      <c r="B148" s="52" t="s">
        <v>14</v>
      </c>
      <c r="C148" s="53">
        <f>C149+C156</f>
        <v>515292.09</v>
      </c>
      <c r="D148" s="53">
        <f>D149+D156</f>
        <v>491140.75</v>
      </c>
      <c r="E148" s="53">
        <f>E149+E156</f>
        <v>601255.56000000006</v>
      </c>
      <c r="F148" s="53">
        <f>F149+F156</f>
        <v>601255.56000000006</v>
      </c>
      <c r="G148" s="53">
        <f>G149+G156</f>
        <v>601255.56000000006</v>
      </c>
      <c r="K148" s="101"/>
      <c r="L148" s="101"/>
      <c r="M148" s="101"/>
      <c r="N148" s="101"/>
      <c r="O148" s="101"/>
      <c r="P148" s="59"/>
    </row>
    <row r="149" spans="1:16" x14ac:dyDescent="0.2">
      <c r="A149" s="42">
        <v>31</v>
      </c>
      <c r="B149" s="52" t="s">
        <v>15</v>
      </c>
      <c r="C149" s="53">
        <f>C150+C151+C152+C153+C154+C155</f>
        <v>494264.7</v>
      </c>
      <c r="D149" s="53">
        <f t="shared" ref="D149:G149" si="66">D150+D151+D152+D153+D154+D155</f>
        <v>469905.1</v>
      </c>
      <c r="E149" s="53">
        <f t="shared" si="66"/>
        <v>579255.56000000006</v>
      </c>
      <c r="F149" s="53">
        <f t="shared" si="66"/>
        <v>579255.56000000006</v>
      </c>
      <c r="G149" s="53">
        <f t="shared" si="66"/>
        <v>579255.56000000006</v>
      </c>
      <c r="K149" s="101"/>
      <c r="L149" s="101"/>
      <c r="M149" s="101"/>
      <c r="N149" s="101"/>
      <c r="O149" s="101"/>
      <c r="P149" s="59"/>
    </row>
    <row r="150" spans="1:16" x14ac:dyDescent="0.2">
      <c r="A150" s="82">
        <v>3111</v>
      </c>
      <c r="B150" s="54" t="s">
        <v>66</v>
      </c>
      <c r="C150" s="55">
        <v>412775.53</v>
      </c>
      <c r="D150" s="56">
        <v>392859.51</v>
      </c>
      <c r="E150" s="55">
        <v>484339.56</v>
      </c>
      <c r="F150" s="55">
        <v>484339.56</v>
      </c>
      <c r="G150" s="55">
        <v>484339.56</v>
      </c>
      <c r="K150" s="101"/>
      <c r="L150" s="101"/>
      <c r="M150" s="101"/>
      <c r="N150" s="101"/>
      <c r="O150" s="101"/>
      <c r="P150" s="59"/>
    </row>
    <row r="151" spans="1:16" x14ac:dyDescent="0.2">
      <c r="A151" s="82">
        <v>3113</v>
      </c>
      <c r="B151" s="54" t="s">
        <v>83</v>
      </c>
      <c r="C151" s="55">
        <v>0</v>
      </c>
      <c r="D151" s="56">
        <v>0</v>
      </c>
      <c r="E151" s="55">
        <v>0</v>
      </c>
      <c r="F151" s="55">
        <v>0</v>
      </c>
      <c r="G151" s="55">
        <v>0</v>
      </c>
      <c r="K151" s="101"/>
      <c r="L151" s="101"/>
      <c r="M151" s="101"/>
      <c r="N151" s="101"/>
      <c r="O151" s="101"/>
      <c r="P151" s="59"/>
    </row>
    <row r="152" spans="1:16" x14ac:dyDescent="0.2">
      <c r="A152" s="82">
        <v>3114</v>
      </c>
      <c r="B152" s="54" t="s">
        <v>84</v>
      </c>
      <c r="C152" s="55">
        <v>0</v>
      </c>
      <c r="D152" s="56">
        <v>0</v>
      </c>
      <c r="E152" s="55">
        <v>0</v>
      </c>
      <c r="F152" s="55">
        <v>0</v>
      </c>
      <c r="G152" s="55">
        <v>0</v>
      </c>
      <c r="K152" s="101"/>
      <c r="L152" s="101"/>
      <c r="M152" s="101"/>
      <c r="N152" s="101"/>
      <c r="O152" s="101"/>
      <c r="P152" s="59"/>
    </row>
    <row r="153" spans="1:16" x14ac:dyDescent="0.2">
      <c r="A153" s="82">
        <v>3121</v>
      </c>
      <c r="B153" s="54" t="s">
        <v>67</v>
      </c>
      <c r="C153" s="55">
        <v>13358.92</v>
      </c>
      <c r="D153" s="56">
        <v>12011.41</v>
      </c>
      <c r="E153" s="55">
        <v>15000</v>
      </c>
      <c r="F153" s="55">
        <v>15000</v>
      </c>
      <c r="G153" s="55">
        <v>15000</v>
      </c>
      <c r="K153" s="101"/>
      <c r="L153" s="101"/>
      <c r="M153" s="101"/>
      <c r="N153" s="101"/>
      <c r="O153" s="101"/>
      <c r="P153" s="59"/>
    </row>
    <row r="154" spans="1:16" x14ac:dyDescent="0.2">
      <c r="A154" s="82">
        <v>3132</v>
      </c>
      <c r="B154" s="54" t="s">
        <v>68</v>
      </c>
      <c r="C154" s="55">
        <v>68076.13</v>
      </c>
      <c r="D154" s="56">
        <v>65034.18</v>
      </c>
      <c r="E154" s="55">
        <v>79916</v>
      </c>
      <c r="F154" s="55">
        <v>79916</v>
      </c>
      <c r="G154" s="55">
        <v>79916</v>
      </c>
      <c r="K154" s="101"/>
      <c r="L154" s="101"/>
      <c r="M154" s="101"/>
      <c r="N154" s="101"/>
      <c r="O154" s="101"/>
      <c r="P154" s="59"/>
    </row>
    <row r="155" spans="1:16" x14ac:dyDescent="0.2">
      <c r="A155" s="82">
        <v>3133</v>
      </c>
      <c r="B155" s="54" t="s">
        <v>85</v>
      </c>
      <c r="C155" s="55">
        <v>54.12</v>
      </c>
      <c r="D155" s="56">
        <v>0</v>
      </c>
      <c r="E155" s="55">
        <v>0</v>
      </c>
      <c r="F155" s="55">
        <v>0</v>
      </c>
      <c r="G155" s="55">
        <v>0</v>
      </c>
      <c r="K155" s="101"/>
      <c r="L155" s="101"/>
      <c r="M155" s="101"/>
      <c r="N155" s="101"/>
      <c r="O155" s="101"/>
      <c r="P155" s="59"/>
    </row>
    <row r="156" spans="1:16" x14ac:dyDescent="0.2">
      <c r="A156" s="42">
        <v>32</v>
      </c>
      <c r="B156" s="52" t="s">
        <v>22</v>
      </c>
      <c r="C156" s="53">
        <f>C157</f>
        <v>21027.39</v>
      </c>
      <c r="D156" s="53">
        <f t="shared" ref="D156:G156" si="67">D157</f>
        <v>21235.65</v>
      </c>
      <c r="E156" s="53">
        <f t="shared" si="67"/>
        <v>22000</v>
      </c>
      <c r="F156" s="53">
        <f t="shared" si="67"/>
        <v>22000</v>
      </c>
      <c r="G156" s="53">
        <f t="shared" si="67"/>
        <v>22000</v>
      </c>
      <c r="K156" s="101"/>
      <c r="L156" s="101"/>
      <c r="M156" s="101"/>
      <c r="N156" s="101"/>
      <c r="O156" s="101"/>
      <c r="P156" s="59"/>
    </row>
    <row r="157" spans="1:16" s="41" customFormat="1" ht="12.75" customHeight="1" x14ac:dyDescent="0.2">
      <c r="A157" s="82">
        <v>3212</v>
      </c>
      <c r="B157" s="54" t="s">
        <v>86</v>
      </c>
      <c r="C157" s="55">
        <v>21027.39</v>
      </c>
      <c r="D157" s="56">
        <v>21235.65</v>
      </c>
      <c r="E157" s="55">
        <v>22000</v>
      </c>
      <c r="F157" s="56">
        <v>22000</v>
      </c>
      <c r="G157" s="56">
        <v>22000</v>
      </c>
      <c r="K157" s="101"/>
      <c r="L157" s="101"/>
      <c r="M157" s="101"/>
      <c r="N157" s="101"/>
      <c r="O157" s="101"/>
      <c r="P157" s="100"/>
    </row>
    <row r="158" spans="1:16" ht="24" customHeight="1" x14ac:dyDescent="0.2">
      <c r="A158" s="49" t="s">
        <v>87</v>
      </c>
      <c r="B158" s="50" t="s">
        <v>88</v>
      </c>
      <c r="C158" s="51">
        <f>C160</f>
        <v>245.45</v>
      </c>
      <c r="D158" s="51">
        <f>D160</f>
        <v>530.9</v>
      </c>
      <c r="E158" s="51">
        <f>E160</f>
        <v>530.9</v>
      </c>
      <c r="F158" s="51">
        <f>F160</f>
        <v>530.9</v>
      </c>
      <c r="G158" s="51">
        <f>G160</f>
        <v>530.9</v>
      </c>
      <c r="K158" s="101"/>
      <c r="L158" s="101"/>
      <c r="M158" s="101"/>
      <c r="N158" s="101"/>
      <c r="O158" s="101"/>
      <c r="P158" s="59"/>
    </row>
    <row r="159" spans="1:16" ht="14.25" customHeight="1" x14ac:dyDescent="0.2">
      <c r="A159" s="84" t="s">
        <v>116</v>
      </c>
      <c r="B159" s="85" t="s">
        <v>117</v>
      </c>
      <c r="C159" s="79">
        <f>C160</f>
        <v>245.45</v>
      </c>
      <c r="D159" s="79">
        <f t="shared" ref="D159" si="68">D160</f>
        <v>530.9</v>
      </c>
      <c r="E159" s="79">
        <f t="shared" ref="E159" si="69">E160</f>
        <v>530.9</v>
      </c>
      <c r="F159" s="79">
        <f t="shared" ref="F159" si="70">F160</f>
        <v>530.9</v>
      </c>
      <c r="G159" s="79">
        <f t="shared" ref="G159" si="71">G160</f>
        <v>530.9</v>
      </c>
      <c r="K159" s="101"/>
      <c r="L159" s="101"/>
      <c r="M159" s="101"/>
      <c r="N159" s="101"/>
      <c r="O159" s="101"/>
      <c r="P159" s="59"/>
    </row>
    <row r="160" spans="1:16" x14ac:dyDescent="0.2">
      <c r="A160" s="42">
        <v>3</v>
      </c>
      <c r="B160" s="52" t="s">
        <v>12</v>
      </c>
      <c r="C160" s="53">
        <f>C161</f>
        <v>245.45</v>
      </c>
      <c r="D160" s="53">
        <f t="shared" ref="D160:G160" si="72">D161</f>
        <v>530.9</v>
      </c>
      <c r="E160" s="53">
        <f t="shared" si="72"/>
        <v>530.9</v>
      </c>
      <c r="F160" s="53">
        <f t="shared" si="72"/>
        <v>530.9</v>
      </c>
      <c r="G160" s="53">
        <f t="shared" si="72"/>
        <v>530.9</v>
      </c>
      <c r="K160" s="101"/>
      <c r="L160" s="101"/>
      <c r="M160" s="101"/>
      <c r="N160" s="101"/>
      <c r="O160" s="101"/>
      <c r="P160" s="59"/>
    </row>
    <row r="161" spans="1:16" x14ac:dyDescent="0.2">
      <c r="A161" s="42">
        <v>32</v>
      </c>
      <c r="B161" s="52" t="s">
        <v>22</v>
      </c>
      <c r="C161" s="53">
        <f>C162+C163+C164</f>
        <v>245.45</v>
      </c>
      <c r="D161" s="53">
        <f t="shared" ref="D161:G161" si="73">D162+D163+D164</f>
        <v>530.9</v>
      </c>
      <c r="E161" s="53">
        <f t="shared" si="73"/>
        <v>530.9</v>
      </c>
      <c r="F161" s="53">
        <f t="shared" si="73"/>
        <v>530.9</v>
      </c>
      <c r="G161" s="53">
        <f t="shared" si="73"/>
        <v>530.9</v>
      </c>
      <c r="K161" s="101"/>
      <c r="L161" s="101"/>
      <c r="M161" s="101"/>
      <c r="N161" s="101"/>
      <c r="O161" s="101"/>
      <c r="P161" s="59"/>
    </row>
    <row r="162" spans="1:16" x14ac:dyDescent="0.2">
      <c r="A162" s="82">
        <v>3239</v>
      </c>
      <c r="B162" s="54" t="s">
        <v>49</v>
      </c>
      <c r="C162" s="55">
        <v>0</v>
      </c>
      <c r="D162" s="55">
        <v>265.45</v>
      </c>
      <c r="E162" s="55">
        <v>265.45</v>
      </c>
      <c r="F162" s="55">
        <v>265.45</v>
      </c>
      <c r="G162" s="55">
        <v>265.45</v>
      </c>
      <c r="K162" s="101"/>
      <c r="L162" s="101"/>
      <c r="M162" s="101"/>
      <c r="N162" s="101"/>
      <c r="O162" s="101"/>
      <c r="P162" s="59"/>
    </row>
    <row r="163" spans="1:16" x14ac:dyDescent="0.2">
      <c r="A163" s="80">
        <v>3291</v>
      </c>
      <c r="B163" s="54" t="s">
        <v>89</v>
      </c>
      <c r="C163" s="58">
        <v>0</v>
      </c>
      <c r="D163" s="58">
        <v>0</v>
      </c>
      <c r="E163" s="55">
        <v>0</v>
      </c>
      <c r="F163" s="56">
        <v>0</v>
      </c>
      <c r="G163" s="56">
        <v>0</v>
      </c>
      <c r="K163" s="101"/>
      <c r="L163" s="101"/>
      <c r="M163" s="101"/>
      <c r="N163" s="101"/>
      <c r="O163" s="101"/>
      <c r="P163" s="59"/>
    </row>
    <row r="164" spans="1:16" x14ac:dyDescent="0.2">
      <c r="A164" s="80">
        <v>3299</v>
      </c>
      <c r="B164" s="54" t="s">
        <v>50</v>
      </c>
      <c r="C164" s="55">
        <v>245.45</v>
      </c>
      <c r="D164" s="58">
        <v>265.45</v>
      </c>
      <c r="E164" s="56">
        <v>265.45</v>
      </c>
      <c r="F164" s="56">
        <v>265.45</v>
      </c>
      <c r="G164" s="56">
        <v>265.45</v>
      </c>
      <c r="K164" s="101"/>
      <c r="L164" s="101"/>
      <c r="M164" s="101"/>
      <c r="N164" s="101"/>
      <c r="O164" s="101"/>
      <c r="P164" s="59"/>
    </row>
    <row r="165" spans="1:16" ht="24" customHeight="1" x14ac:dyDescent="0.2">
      <c r="A165" s="49" t="s">
        <v>90</v>
      </c>
      <c r="B165" s="50" t="s">
        <v>91</v>
      </c>
      <c r="C165" s="51">
        <f>C166+C170</f>
        <v>17147.96</v>
      </c>
      <c r="D165" s="51">
        <f t="shared" ref="D165:G165" si="74">D166+D170</f>
        <v>16590.349999999999</v>
      </c>
      <c r="E165" s="51">
        <f t="shared" si="74"/>
        <v>30000</v>
      </c>
      <c r="F165" s="51">
        <f t="shared" si="74"/>
        <v>30000</v>
      </c>
      <c r="G165" s="51">
        <f t="shared" si="74"/>
        <v>30000</v>
      </c>
      <c r="K165" s="101"/>
      <c r="L165" s="101"/>
      <c r="M165" s="101"/>
      <c r="N165" s="101"/>
      <c r="O165" s="101"/>
      <c r="P165" s="59"/>
    </row>
    <row r="166" spans="1:16" ht="15" customHeight="1" x14ac:dyDescent="0.2">
      <c r="A166" s="84" t="s">
        <v>121</v>
      </c>
      <c r="B166" s="85" t="s">
        <v>122</v>
      </c>
      <c r="C166" s="79">
        <f>C167</f>
        <v>9157.8700000000008</v>
      </c>
      <c r="D166" s="79">
        <f t="shared" ref="D166" si="75">D167</f>
        <v>7963.37</v>
      </c>
      <c r="E166" s="79">
        <f t="shared" ref="E166" si="76">E167</f>
        <v>0</v>
      </c>
      <c r="F166" s="79">
        <f t="shared" ref="F166" si="77">F167</f>
        <v>0</v>
      </c>
      <c r="G166" s="79">
        <f t="shared" ref="G166" si="78">G167</f>
        <v>0</v>
      </c>
      <c r="K166" s="101"/>
      <c r="L166" s="101"/>
      <c r="M166" s="101"/>
      <c r="N166" s="101"/>
      <c r="O166" s="101"/>
      <c r="P166" s="59"/>
    </row>
    <row r="167" spans="1:16" x14ac:dyDescent="0.2">
      <c r="A167" s="42">
        <v>3</v>
      </c>
      <c r="B167" s="52" t="s">
        <v>12</v>
      </c>
      <c r="C167" s="53">
        <f>C168</f>
        <v>9157.8700000000008</v>
      </c>
      <c r="D167" s="53">
        <f t="shared" ref="D167:G168" si="79">D168</f>
        <v>7963.37</v>
      </c>
      <c r="E167" s="53">
        <f t="shared" si="79"/>
        <v>0</v>
      </c>
      <c r="F167" s="53">
        <f t="shared" si="79"/>
        <v>0</v>
      </c>
      <c r="G167" s="53">
        <f t="shared" si="79"/>
        <v>0</v>
      </c>
      <c r="K167" s="101"/>
      <c r="L167" s="101"/>
      <c r="M167" s="101"/>
      <c r="N167" s="101"/>
      <c r="O167" s="101"/>
      <c r="P167" s="59"/>
    </row>
    <row r="168" spans="1:16" x14ac:dyDescent="0.2">
      <c r="A168" s="42">
        <v>32</v>
      </c>
      <c r="B168" s="52" t="s">
        <v>22</v>
      </c>
      <c r="C168" s="53">
        <f>C169</f>
        <v>9157.8700000000008</v>
      </c>
      <c r="D168" s="53">
        <f t="shared" si="79"/>
        <v>7963.37</v>
      </c>
      <c r="E168" s="53">
        <f t="shared" si="79"/>
        <v>0</v>
      </c>
      <c r="F168" s="53">
        <f t="shared" si="79"/>
        <v>0</v>
      </c>
      <c r="G168" s="53">
        <f t="shared" si="79"/>
        <v>0</v>
      </c>
      <c r="K168" s="101"/>
      <c r="L168" s="101"/>
      <c r="M168" s="101"/>
      <c r="N168" s="101"/>
      <c r="O168" s="101"/>
      <c r="P168" s="59"/>
    </row>
    <row r="169" spans="1:16" x14ac:dyDescent="0.2">
      <c r="A169" s="80">
        <v>3222</v>
      </c>
      <c r="B169" s="54" t="s">
        <v>92</v>
      </c>
      <c r="C169" s="55">
        <v>9157.8700000000008</v>
      </c>
      <c r="D169" s="55">
        <v>7963.37</v>
      </c>
      <c r="E169" s="55">
        <v>0</v>
      </c>
      <c r="F169" s="56">
        <v>0</v>
      </c>
      <c r="G169" s="56">
        <v>0</v>
      </c>
      <c r="K169" s="101"/>
      <c r="L169" s="101"/>
      <c r="M169" s="101"/>
      <c r="N169" s="101"/>
      <c r="O169" s="101"/>
      <c r="P169" s="59"/>
    </row>
    <row r="170" spans="1:16" ht="15" customHeight="1" x14ac:dyDescent="0.2">
      <c r="A170" s="84" t="s">
        <v>116</v>
      </c>
      <c r="B170" s="85" t="s">
        <v>117</v>
      </c>
      <c r="C170" s="79">
        <f>C171</f>
        <v>7990.09</v>
      </c>
      <c r="D170" s="79">
        <f t="shared" ref="D170" si="80">D171</f>
        <v>8626.98</v>
      </c>
      <c r="E170" s="79">
        <f t="shared" ref="E170" si="81">E171</f>
        <v>30000</v>
      </c>
      <c r="F170" s="79">
        <f t="shared" ref="F170" si="82">F171</f>
        <v>30000</v>
      </c>
      <c r="G170" s="79">
        <f t="shared" ref="G170" si="83">G171</f>
        <v>30000</v>
      </c>
      <c r="K170" s="101"/>
      <c r="L170" s="101"/>
      <c r="M170" s="101"/>
      <c r="N170" s="101"/>
      <c r="O170" s="101"/>
      <c r="P170" s="59"/>
    </row>
    <row r="171" spans="1:16" x14ac:dyDescent="0.2">
      <c r="A171" s="42">
        <v>3</v>
      </c>
      <c r="B171" s="52" t="s">
        <v>12</v>
      </c>
      <c r="C171" s="53">
        <f>C172</f>
        <v>7990.09</v>
      </c>
      <c r="D171" s="53">
        <f t="shared" ref="D171:G172" si="84">D172</f>
        <v>8626.98</v>
      </c>
      <c r="E171" s="53">
        <f t="shared" si="84"/>
        <v>30000</v>
      </c>
      <c r="F171" s="53">
        <f t="shared" si="84"/>
        <v>30000</v>
      </c>
      <c r="G171" s="53">
        <f t="shared" si="84"/>
        <v>30000</v>
      </c>
      <c r="K171" s="101"/>
      <c r="L171" s="101"/>
      <c r="M171" s="101"/>
      <c r="N171" s="101"/>
      <c r="O171" s="101"/>
      <c r="P171" s="59"/>
    </row>
    <row r="172" spans="1:16" x14ac:dyDescent="0.2">
      <c r="A172" s="42">
        <v>32</v>
      </c>
      <c r="B172" s="52" t="s">
        <v>22</v>
      </c>
      <c r="C172" s="53">
        <f>C173</f>
        <v>7990.09</v>
      </c>
      <c r="D172" s="53">
        <f t="shared" si="84"/>
        <v>8626.98</v>
      </c>
      <c r="E172" s="53">
        <f t="shared" si="84"/>
        <v>30000</v>
      </c>
      <c r="F172" s="53">
        <f t="shared" si="84"/>
        <v>30000</v>
      </c>
      <c r="G172" s="53">
        <f t="shared" si="84"/>
        <v>30000</v>
      </c>
      <c r="K172" s="101"/>
      <c r="L172" s="101"/>
      <c r="M172" s="101"/>
      <c r="N172" s="101"/>
      <c r="O172" s="101"/>
      <c r="P172" s="59"/>
    </row>
    <row r="173" spans="1:16" x14ac:dyDescent="0.2">
      <c r="A173" s="80">
        <v>3222</v>
      </c>
      <c r="B173" s="54" t="s">
        <v>92</v>
      </c>
      <c r="C173" s="55">
        <v>7990.09</v>
      </c>
      <c r="D173" s="55">
        <v>8626.98</v>
      </c>
      <c r="E173" s="55">
        <v>30000</v>
      </c>
      <c r="F173" s="56">
        <v>30000</v>
      </c>
      <c r="G173" s="56">
        <v>30000</v>
      </c>
      <c r="K173" s="101"/>
      <c r="L173" s="101"/>
      <c r="M173" s="101"/>
      <c r="N173" s="101"/>
      <c r="O173" s="101"/>
      <c r="P173" s="59"/>
    </row>
    <row r="174" spans="1:16" ht="24" customHeight="1" x14ac:dyDescent="0.2">
      <c r="A174" s="49" t="s">
        <v>93</v>
      </c>
      <c r="B174" s="50" t="s">
        <v>94</v>
      </c>
      <c r="C174" s="51">
        <f>C175+C179</f>
        <v>5586.17</v>
      </c>
      <c r="D174" s="51">
        <f t="shared" ref="D174:G174" si="85">D175+D179</f>
        <v>2654.46</v>
      </c>
      <c r="E174" s="51">
        <f t="shared" si="85"/>
        <v>4327.2299999999996</v>
      </c>
      <c r="F174" s="51">
        <f t="shared" si="85"/>
        <v>4327.2299999999996</v>
      </c>
      <c r="G174" s="51">
        <f t="shared" si="85"/>
        <v>4327.2299999999996</v>
      </c>
      <c r="K174" s="101"/>
      <c r="L174" s="101"/>
      <c r="M174" s="101"/>
      <c r="N174" s="101"/>
      <c r="O174" s="101"/>
      <c r="P174" s="59"/>
    </row>
    <row r="175" spans="1:16" ht="15" customHeight="1" x14ac:dyDescent="0.2">
      <c r="A175" s="84" t="s">
        <v>121</v>
      </c>
      <c r="B175" s="85" t="s">
        <v>122</v>
      </c>
      <c r="C175" s="79">
        <f>C176</f>
        <v>5586.17</v>
      </c>
      <c r="D175" s="79">
        <f t="shared" ref="D175" si="86">D176</f>
        <v>1327.23</v>
      </c>
      <c r="E175" s="79">
        <f t="shared" ref="E175" si="87">E176</f>
        <v>3000</v>
      </c>
      <c r="F175" s="79">
        <f t="shared" ref="F175" si="88">F176</f>
        <v>3000</v>
      </c>
      <c r="G175" s="79">
        <f t="shared" ref="G175" si="89">G176</f>
        <v>3000</v>
      </c>
      <c r="K175" s="101"/>
      <c r="L175" s="101"/>
      <c r="M175" s="101"/>
      <c r="N175" s="101"/>
      <c r="O175" s="101"/>
      <c r="P175" s="59"/>
    </row>
    <row r="176" spans="1:16" x14ac:dyDescent="0.2">
      <c r="A176" s="42">
        <v>3</v>
      </c>
      <c r="B176" s="52" t="s">
        <v>12</v>
      </c>
      <c r="C176" s="53">
        <f>C177</f>
        <v>5586.17</v>
      </c>
      <c r="D176" s="53">
        <f t="shared" ref="D176:G177" si="90">D177</f>
        <v>1327.23</v>
      </c>
      <c r="E176" s="53">
        <f t="shared" si="90"/>
        <v>3000</v>
      </c>
      <c r="F176" s="53">
        <f t="shared" si="90"/>
        <v>3000</v>
      </c>
      <c r="G176" s="53">
        <f t="shared" si="90"/>
        <v>3000</v>
      </c>
      <c r="K176" s="101"/>
      <c r="L176" s="101"/>
      <c r="M176" s="101"/>
      <c r="N176" s="101"/>
      <c r="O176" s="101"/>
      <c r="P176" s="59"/>
    </row>
    <row r="177" spans="1:16" x14ac:dyDescent="0.2">
      <c r="A177" s="42">
        <v>32</v>
      </c>
      <c r="B177" s="52" t="s">
        <v>22</v>
      </c>
      <c r="C177" s="53">
        <f>C178</f>
        <v>5586.17</v>
      </c>
      <c r="D177" s="53">
        <f t="shared" si="90"/>
        <v>1327.23</v>
      </c>
      <c r="E177" s="53">
        <f t="shared" si="90"/>
        <v>3000</v>
      </c>
      <c r="F177" s="53">
        <f t="shared" si="90"/>
        <v>3000</v>
      </c>
      <c r="G177" s="53">
        <f t="shared" si="90"/>
        <v>3000</v>
      </c>
      <c r="K177" s="101"/>
      <c r="L177" s="101"/>
      <c r="M177" s="101"/>
      <c r="N177" s="101"/>
      <c r="O177" s="101"/>
      <c r="P177" s="59"/>
    </row>
    <row r="178" spans="1:16" x14ac:dyDescent="0.2">
      <c r="A178" s="80">
        <v>3239</v>
      </c>
      <c r="B178" s="54" t="s">
        <v>49</v>
      </c>
      <c r="C178" s="55">
        <v>5586.17</v>
      </c>
      <c r="D178" s="55">
        <v>1327.23</v>
      </c>
      <c r="E178" s="56">
        <v>3000</v>
      </c>
      <c r="F178" s="56">
        <v>3000</v>
      </c>
      <c r="G178" s="60">
        <v>3000</v>
      </c>
      <c r="K178" s="101"/>
      <c r="L178" s="101"/>
      <c r="M178" s="101"/>
      <c r="N178" s="101"/>
      <c r="O178" s="101"/>
      <c r="P178" s="59"/>
    </row>
    <row r="179" spans="1:16" ht="15" customHeight="1" x14ac:dyDescent="0.2">
      <c r="A179" s="84" t="s">
        <v>116</v>
      </c>
      <c r="B179" s="85" t="s">
        <v>117</v>
      </c>
      <c r="C179" s="79">
        <f>C180</f>
        <v>0</v>
      </c>
      <c r="D179" s="79">
        <f t="shared" ref="D179:G181" si="91">D180</f>
        <v>1327.23</v>
      </c>
      <c r="E179" s="79">
        <f t="shared" si="91"/>
        <v>1327.23</v>
      </c>
      <c r="F179" s="79">
        <f t="shared" si="91"/>
        <v>1327.23</v>
      </c>
      <c r="G179" s="79">
        <f t="shared" si="91"/>
        <v>1327.23</v>
      </c>
      <c r="K179" s="101"/>
      <c r="L179" s="101"/>
      <c r="M179" s="101"/>
      <c r="N179" s="101"/>
      <c r="O179" s="101"/>
      <c r="P179" s="59"/>
    </row>
    <row r="180" spans="1:16" x14ac:dyDescent="0.2">
      <c r="A180" s="42">
        <v>3</v>
      </c>
      <c r="B180" s="52" t="s">
        <v>12</v>
      </c>
      <c r="C180" s="53">
        <f>C181</f>
        <v>0</v>
      </c>
      <c r="D180" s="53">
        <f t="shared" si="91"/>
        <v>1327.23</v>
      </c>
      <c r="E180" s="53">
        <f t="shared" si="91"/>
        <v>1327.23</v>
      </c>
      <c r="F180" s="53">
        <f t="shared" si="91"/>
        <v>1327.23</v>
      </c>
      <c r="G180" s="53">
        <f t="shared" si="91"/>
        <v>1327.23</v>
      </c>
      <c r="K180" s="101"/>
      <c r="L180" s="101"/>
      <c r="M180" s="101"/>
      <c r="N180" s="101"/>
      <c r="O180" s="101"/>
      <c r="P180" s="59"/>
    </row>
    <row r="181" spans="1:16" x14ac:dyDescent="0.2">
      <c r="A181" s="42">
        <v>32</v>
      </c>
      <c r="B181" s="52" t="s">
        <v>22</v>
      </c>
      <c r="C181" s="53">
        <f>C182</f>
        <v>0</v>
      </c>
      <c r="D181" s="53">
        <f t="shared" si="91"/>
        <v>1327.23</v>
      </c>
      <c r="E181" s="53">
        <f t="shared" si="91"/>
        <v>1327.23</v>
      </c>
      <c r="F181" s="53">
        <f t="shared" si="91"/>
        <v>1327.23</v>
      </c>
      <c r="G181" s="53">
        <f t="shared" si="91"/>
        <v>1327.23</v>
      </c>
      <c r="K181" s="101"/>
      <c r="L181" s="101"/>
      <c r="M181" s="101"/>
      <c r="N181" s="101"/>
      <c r="O181" s="101"/>
      <c r="P181" s="59"/>
    </row>
    <row r="182" spans="1:16" x14ac:dyDescent="0.2">
      <c r="A182" s="80">
        <v>3239</v>
      </c>
      <c r="B182" s="54" t="s">
        <v>49</v>
      </c>
      <c r="C182" s="55">
        <v>0</v>
      </c>
      <c r="D182" s="55">
        <v>1327.23</v>
      </c>
      <c r="E182" s="56">
        <v>1327.23</v>
      </c>
      <c r="F182" s="56">
        <v>1327.23</v>
      </c>
      <c r="G182" s="60">
        <v>1327.23</v>
      </c>
      <c r="K182" s="101"/>
      <c r="L182" s="101"/>
      <c r="M182" s="101"/>
      <c r="N182" s="101"/>
      <c r="O182" s="101"/>
      <c r="P182" s="59"/>
    </row>
    <row r="183" spans="1:16" ht="24" customHeight="1" x14ac:dyDescent="0.2">
      <c r="A183" s="49" t="s">
        <v>95</v>
      </c>
      <c r="B183" s="50" t="s">
        <v>74</v>
      </c>
      <c r="C183" s="51">
        <f>C184+C189+C193</f>
        <v>1433.28</v>
      </c>
      <c r="D183" s="51">
        <f t="shared" ref="D183:G183" si="92">D184+D189+D193</f>
        <v>1061.78</v>
      </c>
      <c r="E183" s="51">
        <f t="shared" si="92"/>
        <v>530.9</v>
      </c>
      <c r="F183" s="51">
        <f t="shared" si="92"/>
        <v>530.9</v>
      </c>
      <c r="G183" s="51">
        <f t="shared" si="92"/>
        <v>530.9</v>
      </c>
      <c r="K183" s="101"/>
      <c r="L183" s="101"/>
      <c r="M183" s="101"/>
      <c r="N183" s="101"/>
      <c r="O183" s="101"/>
      <c r="P183" s="59"/>
    </row>
    <row r="184" spans="1:16" ht="15" customHeight="1" x14ac:dyDescent="0.2">
      <c r="A184" s="84" t="s">
        <v>118</v>
      </c>
      <c r="B184" s="85" t="s">
        <v>119</v>
      </c>
      <c r="C184" s="79">
        <f>C185</f>
        <v>714.71</v>
      </c>
      <c r="D184" s="79">
        <f t="shared" ref="D184:G185" si="93">D185</f>
        <v>663.61</v>
      </c>
      <c r="E184" s="79">
        <f t="shared" si="93"/>
        <v>0</v>
      </c>
      <c r="F184" s="79">
        <f t="shared" si="93"/>
        <v>0</v>
      </c>
      <c r="G184" s="79">
        <f t="shared" si="93"/>
        <v>0</v>
      </c>
      <c r="K184" s="101"/>
      <c r="L184" s="101"/>
      <c r="M184" s="101"/>
      <c r="N184" s="101"/>
      <c r="O184" s="101"/>
      <c r="P184" s="59"/>
    </row>
    <row r="185" spans="1:16" x14ac:dyDescent="0.2">
      <c r="A185" s="42">
        <v>4</v>
      </c>
      <c r="B185" s="61" t="s">
        <v>16</v>
      </c>
      <c r="C185" s="53">
        <f>C186</f>
        <v>714.71</v>
      </c>
      <c r="D185" s="53">
        <f t="shared" si="93"/>
        <v>663.61</v>
      </c>
      <c r="E185" s="53">
        <f t="shared" si="93"/>
        <v>0</v>
      </c>
      <c r="F185" s="53">
        <f t="shared" si="93"/>
        <v>0</v>
      </c>
      <c r="G185" s="53">
        <f t="shared" si="93"/>
        <v>0</v>
      </c>
      <c r="K185" s="101"/>
      <c r="L185" s="101"/>
      <c r="M185" s="101"/>
      <c r="N185" s="101"/>
      <c r="O185" s="101"/>
      <c r="P185" s="59"/>
    </row>
    <row r="186" spans="1:16" x14ac:dyDescent="0.2">
      <c r="A186" s="42">
        <v>42</v>
      </c>
      <c r="B186" s="61" t="s">
        <v>75</v>
      </c>
      <c r="C186" s="53">
        <f>C187+C188</f>
        <v>714.71</v>
      </c>
      <c r="D186" s="53">
        <f t="shared" ref="D186:G186" si="94">D187+D188</f>
        <v>663.61</v>
      </c>
      <c r="E186" s="53">
        <f t="shared" si="94"/>
        <v>0</v>
      </c>
      <c r="F186" s="53">
        <f t="shared" si="94"/>
        <v>0</v>
      </c>
      <c r="G186" s="53">
        <f t="shared" si="94"/>
        <v>0</v>
      </c>
      <c r="K186" s="101"/>
      <c r="L186" s="101"/>
      <c r="M186" s="101"/>
      <c r="N186" s="101"/>
      <c r="O186" s="101"/>
      <c r="P186" s="59"/>
    </row>
    <row r="187" spans="1:16" x14ac:dyDescent="0.2">
      <c r="A187" s="80">
        <v>4221</v>
      </c>
      <c r="B187" s="54" t="s">
        <v>76</v>
      </c>
      <c r="C187" s="55">
        <v>580.66</v>
      </c>
      <c r="D187" s="55">
        <v>663.61</v>
      </c>
      <c r="E187" s="55">
        <v>0</v>
      </c>
      <c r="F187" s="55">
        <v>0</v>
      </c>
      <c r="G187" s="55">
        <v>0</v>
      </c>
      <c r="K187" s="101"/>
      <c r="L187" s="101"/>
      <c r="M187" s="101"/>
      <c r="N187" s="101"/>
      <c r="O187" s="101"/>
      <c r="P187" s="59"/>
    </row>
    <row r="188" spans="1:16" s="151" customFormat="1" x14ac:dyDescent="0.2">
      <c r="A188" s="161">
        <v>4241</v>
      </c>
      <c r="B188" s="157" t="s">
        <v>96</v>
      </c>
      <c r="C188" s="55">
        <v>134.05000000000001</v>
      </c>
      <c r="D188" s="55">
        <v>0</v>
      </c>
      <c r="E188" s="55">
        <v>0</v>
      </c>
      <c r="F188" s="55">
        <v>0</v>
      </c>
      <c r="G188" s="55">
        <v>0</v>
      </c>
      <c r="K188" s="165"/>
      <c r="L188" s="165"/>
      <c r="M188" s="165"/>
      <c r="N188" s="165"/>
      <c r="O188" s="165"/>
      <c r="P188" s="159"/>
    </row>
    <row r="189" spans="1:16" ht="15" customHeight="1" x14ac:dyDescent="0.2">
      <c r="A189" s="84" t="s">
        <v>121</v>
      </c>
      <c r="B189" s="85" t="s">
        <v>122</v>
      </c>
      <c r="C189" s="79">
        <f>C190</f>
        <v>0</v>
      </c>
      <c r="D189" s="79">
        <f t="shared" ref="D189:G191" si="95">D190</f>
        <v>0</v>
      </c>
      <c r="E189" s="79">
        <f t="shared" si="95"/>
        <v>0</v>
      </c>
      <c r="F189" s="79">
        <f t="shared" si="95"/>
        <v>0</v>
      </c>
      <c r="G189" s="79">
        <f t="shared" si="95"/>
        <v>0</v>
      </c>
      <c r="K189" s="101"/>
      <c r="L189" s="101"/>
      <c r="M189" s="101"/>
      <c r="N189" s="101"/>
      <c r="O189" s="101"/>
      <c r="P189" s="59"/>
    </row>
    <row r="190" spans="1:16" x14ac:dyDescent="0.2">
      <c r="A190" s="42">
        <v>4</v>
      </c>
      <c r="B190" s="61" t="s">
        <v>16</v>
      </c>
      <c r="C190" s="88">
        <f>C191</f>
        <v>0</v>
      </c>
      <c r="D190" s="88">
        <f t="shared" si="95"/>
        <v>0</v>
      </c>
      <c r="E190" s="88">
        <f t="shared" si="95"/>
        <v>0</v>
      </c>
      <c r="F190" s="88">
        <f t="shared" si="95"/>
        <v>0</v>
      </c>
      <c r="G190" s="88">
        <f t="shared" si="95"/>
        <v>0</v>
      </c>
      <c r="K190" s="101"/>
      <c r="L190" s="101"/>
      <c r="M190" s="101"/>
      <c r="N190" s="101"/>
      <c r="O190" s="101"/>
      <c r="P190" s="59"/>
    </row>
    <row r="191" spans="1:16" x14ac:dyDescent="0.2">
      <c r="A191" s="42">
        <v>42</v>
      </c>
      <c r="B191" s="61" t="s">
        <v>75</v>
      </c>
      <c r="C191" s="88">
        <f>C192</f>
        <v>0</v>
      </c>
      <c r="D191" s="88">
        <f t="shared" si="95"/>
        <v>0</v>
      </c>
      <c r="E191" s="88">
        <f t="shared" si="95"/>
        <v>0</v>
      </c>
      <c r="F191" s="88">
        <f t="shared" si="95"/>
        <v>0</v>
      </c>
      <c r="G191" s="88">
        <f t="shared" si="95"/>
        <v>0</v>
      </c>
      <c r="K191" s="101"/>
      <c r="L191" s="101"/>
      <c r="M191" s="101"/>
      <c r="N191" s="101"/>
      <c r="O191" s="101"/>
      <c r="P191" s="59"/>
    </row>
    <row r="192" spans="1:16" x14ac:dyDescent="0.2">
      <c r="A192" s="82">
        <v>4241</v>
      </c>
      <c r="B192" s="99" t="s">
        <v>96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K192" s="101"/>
      <c r="L192" s="101"/>
      <c r="M192" s="101"/>
      <c r="N192" s="101"/>
      <c r="O192" s="101"/>
      <c r="P192" s="59"/>
    </row>
    <row r="193" spans="1:16" ht="15" customHeight="1" x14ac:dyDescent="0.2">
      <c r="A193" s="84" t="s">
        <v>116</v>
      </c>
      <c r="B193" s="85" t="s">
        <v>117</v>
      </c>
      <c r="C193" s="79">
        <f>C194</f>
        <v>718.56999999999994</v>
      </c>
      <c r="D193" s="79">
        <f t="shared" ref="D193:G194" si="96">D194</f>
        <v>398.16999999999996</v>
      </c>
      <c r="E193" s="79">
        <f t="shared" si="96"/>
        <v>530.9</v>
      </c>
      <c r="F193" s="79">
        <f t="shared" si="96"/>
        <v>530.9</v>
      </c>
      <c r="G193" s="79">
        <f t="shared" si="96"/>
        <v>530.9</v>
      </c>
      <c r="K193" s="101"/>
      <c r="L193" s="101"/>
      <c r="M193" s="101"/>
      <c r="N193" s="101"/>
      <c r="O193" s="101"/>
      <c r="P193" s="59"/>
    </row>
    <row r="194" spans="1:16" x14ac:dyDescent="0.2">
      <c r="A194" s="42">
        <v>4</v>
      </c>
      <c r="B194" s="61" t="s">
        <v>16</v>
      </c>
      <c r="C194" s="88">
        <f>C195</f>
        <v>718.56999999999994</v>
      </c>
      <c r="D194" s="88">
        <f t="shared" si="96"/>
        <v>398.16999999999996</v>
      </c>
      <c r="E194" s="88">
        <f t="shared" si="96"/>
        <v>530.9</v>
      </c>
      <c r="F194" s="88">
        <f t="shared" si="96"/>
        <v>530.9</v>
      </c>
      <c r="G194" s="88">
        <f t="shared" si="96"/>
        <v>530.9</v>
      </c>
      <c r="K194" s="101"/>
      <c r="L194" s="101"/>
      <c r="M194" s="101"/>
      <c r="N194" s="101"/>
      <c r="O194" s="101"/>
      <c r="P194" s="59"/>
    </row>
    <row r="195" spans="1:16" x14ac:dyDescent="0.2">
      <c r="A195" s="42">
        <v>42</v>
      </c>
      <c r="B195" s="61" t="s">
        <v>75</v>
      </c>
      <c r="C195" s="88">
        <f>C196+C197</f>
        <v>718.56999999999994</v>
      </c>
      <c r="D195" s="88">
        <f t="shared" ref="D195:G195" si="97">D196+D197</f>
        <v>398.16999999999996</v>
      </c>
      <c r="E195" s="88">
        <f t="shared" si="97"/>
        <v>530.9</v>
      </c>
      <c r="F195" s="88">
        <f t="shared" si="97"/>
        <v>530.9</v>
      </c>
      <c r="G195" s="88">
        <f t="shared" si="97"/>
        <v>530.9</v>
      </c>
      <c r="K195" s="101"/>
      <c r="L195" s="101"/>
      <c r="M195" s="101"/>
      <c r="N195" s="101"/>
      <c r="O195" s="101"/>
      <c r="P195" s="59"/>
    </row>
    <row r="196" spans="1:16" x14ac:dyDescent="0.2">
      <c r="A196" s="93">
        <v>4221</v>
      </c>
      <c r="B196" s="86" t="s">
        <v>76</v>
      </c>
      <c r="C196" s="87">
        <v>453.12</v>
      </c>
      <c r="D196" s="87">
        <v>265.45</v>
      </c>
      <c r="E196" s="94">
        <v>265.45</v>
      </c>
      <c r="F196" s="94">
        <v>265.45</v>
      </c>
      <c r="G196" s="94">
        <v>265.45</v>
      </c>
      <c r="K196" s="101"/>
      <c r="L196" s="101"/>
      <c r="M196" s="101"/>
      <c r="N196" s="101"/>
      <c r="O196" s="101"/>
      <c r="P196" s="59"/>
    </row>
    <row r="197" spans="1:16" x14ac:dyDescent="0.2">
      <c r="A197" s="80">
        <v>4241</v>
      </c>
      <c r="B197" s="54" t="s">
        <v>96</v>
      </c>
      <c r="C197" s="55">
        <v>265.45</v>
      </c>
      <c r="D197" s="55">
        <v>132.72</v>
      </c>
      <c r="E197" s="56">
        <v>265.45</v>
      </c>
      <c r="F197" s="56">
        <v>265.45</v>
      </c>
      <c r="G197" s="56">
        <v>265.45</v>
      </c>
      <c r="K197" s="101"/>
      <c r="L197" s="101"/>
      <c r="M197" s="101"/>
      <c r="N197" s="101"/>
      <c r="O197" s="101"/>
      <c r="P197" s="59"/>
    </row>
    <row r="198" spans="1:16" ht="17.25" customHeight="1" x14ac:dyDescent="0.2">
      <c r="A198" s="95" t="s">
        <v>97</v>
      </c>
      <c r="B198" s="96" t="s">
        <v>98</v>
      </c>
      <c r="C198" s="97">
        <f>C199</f>
        <v>13071.84</v>
      </c>
      <c r="D198" s="97">
        <f t="shared" ref="D198:G200" si="98">D199</f>
        <v>11945.05</v>
      </c>
      <c r="E198" s="97">
        <f t="shared" si="98"/>
        <v>12000</v>
      </c>
      <c r="F198" s="97">
        <f t="shared" si="98"/>
        <v>12000</v>
      </c>
      <c r="G198" s="97">
        <f t="shared" si="98"/>
        <v>12000</v>
      </c>
      <c r="K198" s="101"/>
      <c r="L198" s="101"/>
      <c r="M198" s="101"/>
      <c r="N198" s="101"/>
      <c r="O198" s="101"/>
      <c r="P198" s="59"/>
    </row>
    <row r="199" spans="1:16" ht="15" customHeight="1" x14ac:dyDescent="0.2">
      <c r="A199" s="84" t="s">
        <v>116</v>
      </c>
      <c r="B199" s="85" t="s">
        <v>117</v>
      </c>
      <c r="C199" s="79">
        <f>C200</f>
        <v>13071.84</v>
      </c>
      <c r="D199" s="79">
        <f t="shared" si="98"/>
        <v>11945.05</v>
      </c>
      <c r="E199" s="79">
        <f t="shared" si="98"/>
        <v>12000</v>
      </c>
      <c r="F199" s="79">
        <f t="shared" si="98"/>
        <v>12000</v>
      </c>
      <c r="G199" s="79">
        <f t="shared" si="98"/>
        <v>12000</v>
      </c>
      <c r="K199" s="101"/>
      <c r="L199" s="101"/>
      <c r="M199" s="101"/>
      <c r="N199" s="101"/>
      <c r="O199" s="101"/>
      <c r="P199" s="59"/>
    </row>
    <row r="200" spans="1:16" x14ac:dyDescent="0.2">
      <c r="A200" s="42">
        <v>3</v>
      </c>
      <c r="B200" s="52" t="s">
        <v>12</v>
      </c>
      <c r="C200" s="53">
        <f>C201</f>
        <v>13071.84</v>
      </c>
      <c r="D200" s="53">
        <f>D201</f>
        <v>11945.05</v>
      </c>
      <c r="E200" s="53">
        <f t="shared" si="98"/>
        <v>12000</v>
      </c>
      <c r="F200" s="53">
        <f t="shared" si="98"/>
        <v>12000</v>
      </c>
      <c r="G200" s="53">
        <f t="shared" si="98"/>
        <v>12000</v>
      </c>
      <c r="K200" s="101"/>
      <c r="L200" s="101"/>
      <c r="M200" s="101"/>
      <c r="N200" s="101"/>
      <c r="O200" s="101"/>
      <c r="P200" s="59"/>
    </row>
    <row r="201" spans="1:16" x14ac:dyDescent="0.2">
      <c r="A201" s="42">
        <v>32</v>
      </c>
      <c r="B201" s="52" t="s">
        <v>22</v>
      </c>
      <c r="C201" s="53">
        <f>C202</f>
        <v>13071.84</v>
      </c>
      <c r="D201" s="53">
        <f>D202</f>
        <v>11945.05</v>
      </c>
      <c r="E201" s="53">
        <f>E202+E206</f>
        <v>12000</v>
      </c>
      <c r="F201" s="53">
        <f>F202+F206</f>
        <v>12000</v>
      </c>
      <c r="G201" s="53">
        <f>G202</f>
        <v>12000</v>
      </c>
      <c r="K201" s="101"/>
      <c r="L201" s="101"/>
      <c r="M201" s="101"/>
      <c r="N201" s="101"/>
      <c r="O201" s="101"/>
      <c r="P201" s="59"/>
    </row>
    <row r="202" spans="1:16" ht="13.5" thickBot="1" x14ac:dyDescent="0.25">
      <c r="A202" s="80">
        <v>3221</v>
      </c>
      <c r="B202" s="54" t="s">
        <v>39</v>
      </c>
      <c r="C202" s="55">
        <v>13071.84</v>
      </c>
      <c r="D202" s="55">
        <v>11945.05</v>
      </c>
      <c r="E202" s="55">
        <v>12000</v>
      </c>
      <c r="F202" s="56">
        <v>12000</v>
      </c>
      <c r="G202" s="56">
        <v>12000</v>
      </c>
      <c r="K202" s="101"/>
      <c r="L202" s="101"/>
      <c r="M202" s="101"/>
      <c r="N202" s="101"/>
      <c r="O202" s="101"/>
      <c r="P202" s="59"/>
    </row>
    <row r="203" spans="1:16" s="41" customFormat="1" ht="13.5" thickTop="1" x14ac:dyDescent="0.2">
      <c r="A203" s="317" t="s">
        <v>102</v>
      </c>
      <c r="B203" s="318"/>
      <c r="C203" s="68">
        <f>C114+C53+C13+C4</f>
        <v>633205.97</v>
      </c>
      <c r="D203" s="68">
        <f>D114+D53+D13+D4</f>
        <v>581966.01000000013</v>
      </c>
      <c r="E203" s="68">
        <f>E114+E53+E13+E4</f>
        <v>721672.72000000009</v>
      </c>
      <c r="F203" s="68">
        <f>F114+F53+F13+F4</f>
        <v>703302.72000000009</v>
      </c>
      <c r="G203" s="68">
        <f>G114+G53+G13+G4</f>
        <v>703302.72000000009</v>
      </c>
      <c r="K203" s="101"/>
      <c r="L203" s="101"/>
      <c r="M203" s="101"/>
      <c r="N203" s="101"/>
      <c r="O203" s="101"/>
      <c r="P203" s="102"/>
    </row>
    <row r="204" spans="1:16" s="41" customFormat="1" x14ac:dyDescent="0.2">
      <c r="A204" s="69"/>
      <c r="B204" s="70"/>
    </row>
    <row r="205" spans="1:16" x14ac:dyDescent="0.2">
      <c r="A205" s="71"/>
      <c r="B205" s="72"/>
      <c r="C205" s="37"/>
      <c r="D205" s="37"/>
      <c r="E205" s="37"/>
      <c r="F205" s="37"/>
      <c r="G205" s="37"/>
    </row>
    <row r="206" spans="1:16" s="41" customFormat="1" x14ac:dyDescent="0.2">
      <c r="A206" s="98"/>
      <c r="B206" s="72"/>
    </row>
    <row r="207" spans="1:16" x14ac:dyDescent="0.2">
      <c r="A207" s="71"/>
      <c r="B207" s="72"/>
      <c r="C207" s="37"/>
      <c r="D207" s="37"/>
      <c r="E207" s="37"/>
      <c r="F207" s="37"/>
      <c r="G207" s="37"/>
    </row>
    <row r="208" spans="1:16" x14ac:dyDescent="0.2">
      <c r="A208" s="71"/>
      <c r="B208" s="72"/>
      <c r="C208" s="37"/>
      <c r="D208" s="37"/>
      <c r="E208" s="37"/>
      <c r="F208" s="37"/>
      <c r="G208" s="37"/>
    </row>
    <row r="209" spans="1:7" x14ac:dyDescent="0.2">
      <c r="A209" s="71"/>
      <c r="B209" s="72"/>
      <c r="C209" s="37"/>
      <c r="D209" s="37"/>
      <c r="E209" s="37"/>
      <c r="F209" s="37"/>
      <c r="G209" s="37"/>
    </row>
    <row r="210" spans="1:7" x14ac:dyDescent="0.2">
      <c r="A210" s="71"/>
      <c r="B210" s="72"/>
      <c r="C210" s="37"/>
      <c r="D210" s="37"/>
      <c r="E210" s="37"/>
      <c r="F210" s="37"/>
      <c r="G210" s="37"/>
    </row>
    <row r="211" spans="1:7" s="41" customFormat="1" x14ac:dyDescent="0.2">
      <c r="A211" s="69"/>
      <c r="B211" s="70"/>
    </row>
    <row r="212" spans="1:7" x14ac:dyDescent="0.2">
      <c r="A212" s="71"/>
      <c r="B212" s="72"/>
      <c r="C212" s="37"/>
      <c r="D212" s="37"/>
      <c r="E212" s="37"/>
      <c r="F212" s="37"/>
      <c r="G212" s="37"/>
    </row>
    <row r="213" spans="1:7" s="41" customFormat="1" x14ac:dyDescent="0.2">
      <c r="A213" s="69"/>
      <c r="B213" s="70"/>
    </row>
    <row r="214" spans="1:7" x14ac:dyDescent="0.2">
      <c r="A214" s="71"/>
      <c r="B214" s="72"/>
      <c r="C214" s="37"/>
      <c r="D214" s="37"/>
      <c r="E214" s="37"/>
      <c r="F214" s="37"/>
      <c r="G214" s="37"/>
    </row>
    <row r="215" spans="1:7" s="41" customFormat="1" x14ac:dyDescent="0.2">
      <c r="A215" s="69"/>
      <c r="B215" s="70"/>
    </row>
    <row r="216" spans="1:7" s="41" customFormat="1" x14ac:dyDescent="0.2">
      <c r="A216" s="69"/>
      <c r="B216" s="70"/>
    </row>
    <row r="217" spans="1:7" ht="12.75" customHeight="1" x14ac:dyDescent="0.2">
      <c r="A217" s="71"/>
      <c r="B217" s="72"/>
      <c r="C217" s="37"/>
      <c r="D217" s="37"/>
      <c r="E217" s="37"/>
      <c r="F217" s="37"/>
      <c r="G217" s="37"/>
    </row>
    <row r="218" spans="1:7" x14ac:dyDescent="0.2">
      <c r="A218" s="71"/>
      <c r="B218" s="72"/>
      <c r="C218" s="37"/>
      <c r="D218" s="37"/>
      <c r="E218" s="37"/>
      <c r="F218" s="37"/>
      <c r="G218" s="37"/>
    </row>
    <row r="219" spans="1:7" x14ac:dyDescent="0.2">
      <c r="A219" s="69"/>
      <c r="B219" s="72"/>
      <c r="C219" s="37"/>
      <c r="D219" s="37"/>
      <c r="E219" s="37"/>
      <c r="F219" s="37"/>
      <c r="G219" s="37"/>
    </row>
    <row r="220" spans="1:7" s="41" customFormat="1" x14ac:dyDescent="0.2">
      <c r="A220" s="74"/>
      <c r="B220" s="70"/>
    </row>
    <row r="221" spans="1:7" s="41" customFormat="1" x14ac:dyDescent="0.2">
      <c r="A221" s="69"/>
      <c r="B221" s="70"/>
    </row>
    <row r="222" spans="1:7" s="41" customFormat="1" x14ac:dyDescent="0.2">
      <c r="A222" s="69"/>
      <c r="B222" s="70"/>
    </row>
    <row r="223" spans="1:7" x14ac:dyDescent="0.2">
      <c r="A223" s="71"/>
      <c r="B223" s="72"/>
      <c r="C223" s="37"/>
      <c r="D223" s="37"/>
      <c r="E223" s="37"/>
      <c r="F223" s="37"/>
      <c r="G223" s="37"/>
    </row>
    <row r="224" spans="1:7" x14ac:dyDescent="0.2">
      <c r="A224" s="71"/>
      <c r="B224" s="72"/>
      <c r="C224" s="37"/>
      <c r="D224" s="37"/>
      <c r="E224" s="37"/>
      <c r="F224" s="37"/>
      <c r="G224" s="37"/>
    </row>
    <row r="225" spans="1:7" x14ac:dyDescent="0.2">
      <c r="A225" s="71"/>
      <c r="B225" s="72"/>
      <c r="C225" s="37"/>
      <c r="D225" s="37"/>
      <c r="E225" s="37"/>
      <c r="F225" s="37"/>
      <c r="G225" s="37"/>
    </row>
    <row r="226" spans="1:7" s="41" customFormat="1" x14ac:dyDescent="0.2">
      <c r="A226" s="69"/>
      <c r="B226" s="70"/>
    </row>
    <row r="227" spans="1:7" x14ac:dyDescent="0.2">
      <c r="A227" s="71"/>
      <c r="B227" s="72"/>
      <c r="C227" s="37"/>
      <c r="D227" s="37"/>
      <c r="E227" s="37"/>
      <c r="F227" s="37"/>
      <c r="G227" s="37"/>
    </row>
    <row r="228" spans="1:7" x14ac:dyDescent="0.2">
      <c r="A228" s="71"/>
      <c r="B228" s="72"/>
      <c r="C228" s="37"/>
      <c r="D228" s="37"/>
      <c r="E228" s="37"/>
      <c r="F228" s="37"/>
      <c r="G228" s="37"/>
    </row>
    <row r="229" spans="1:7" x14ac:dyDescent="0.2">
      <c r="A229" s="71"/>
      <c r="B229" s="72"/>
      <c r="C229" s="37"/>
      <c r="D229" s="37"/>
      <c r="E229" s="37"/>
      <c r="F229" s="37"/>
      <c r="G229" s="37"/>
    </row>
    <row r="230" spans="1:7" x14ac:dyDescent="0.2">
      <c r="A230" s="71"/>
      <c r="B230" s="72"/>
      <c r="C230" s="37"/>
      <c r="D230" s="37"/>
      <c r="E230" s="37"/>
      <c r="F230" s="37"/>
      <c r="G230" s="37"/>
    </row>
    <row r="231" spans="1:7" s="41" customFormat="1" x14ac:dyDescent="0.2">
      <c r="A231" s="69"/>
      <c r="B231" s="70"/>
    </row>
    <row r="232" spans="1:7" x14ac:dyDescent="0.2">
      <c r="A232" s="71"/>
      <c r="B232" s="72"/>
      <c r="C232" s="37"/>
      <c r="D232" s="37"/>
      <c r="E232" s="37"/>
      <c r="F232" s="37"/>
      <c r="G232" s="37"/>
    </row>
    <row r="233" spans="1:7" s="41" customFormat="1" x14ac:dyDescent="0.2">
      <c r="A233" s="69"/>
      <c r="B233" s="70"/>
    </row>
    <row r="234" spans="1:7" s="41" customFormat="1" x14ac:dyDescent="0.2">
      <c r="A234" s="69"/>
      <c r="B234" s="70"/>
    </row>
    <row r="235" spans="1:7" x14ac:dyDescent="0.2">
      <c r="A235" s="71"/>
      <c r="B235" s="72"/>
      <c r="C235" s="37"/>
      <c r="D235" s="37"/>
      <c r="E235" s="37"/>
      <c r="F235" s="37"/>
      <c r="G235" s="37"/>
    </row>
    <row r="236" spans="1:7" s="41" customFormat="1" x14ac:dyDescent="0.2">
      <c r="A236" s="69"/>
      <c r="B236" s="70"/>
    </row>
    <row r="237" spans="1:7" x14ac:dyDescent="0.2">
      <c r="A237" s="71"/>
      <c r="B237" s="72"/>
      <c r="C237" s="37"/>
      <c r="D237" s="37"/>
      <c r="E237" s="37"/>
      <c r="F237" s="37"/>
      <c r="G237" s="37"/>
    </row>
    <row r="238" spans="1:7" x14ac:dyDescent="0.2">
      <c r="A238" s="71"/>
      <c r="B238" s="72"/>
      <c r="C238" s="37"/>
      <c r="D238" s="37"/>
      <c r="E238" s="37"/>
      <c r="F238" s="37"/>
      <c r="G238" s="37"/>
    </row>
    <row r="239" spans="1:7" x14ac:dyDescent="0.2">
      <c r="A239" s="69"/>
      <c r="B239" s="72"/>
      <c r="C239" s="37"/>
      <c r="D239" s="37"/>
      <c r="E239" s="37"/>
      <c r="F239" s="37"/>
      <c r="G239" s="37"/>
    </row>
    <row r="240" spans="1:7" x14ac:dyDescent="0.2">
      <c r="A240" s="69"/>
      <c r="B240" s="72"/>
      <c r="C240" s="37"/>
      <c r="D240" s="37"/>
      <c r="E240" s="37"/>
      <c r="F240" s="37"/>
      <c r="G240" s="37"/>
    </row>
    <row r="241" spans="1:7" x14ac:dyDescent="0.2">
      <c r="A241" s="69"/>
      <c r="B241" s="72"/>
      <c r="C241" s="37"/>
      <c r="D241" s="37"/>
      <c r="E241" s="37"/>
      <c r="F241" s="37"/>
      <c r="G241" s="37"/>
    </row>
    <row r="242" spans="1:7" x14ac:dyDescent="0.2">
      <c r="A242" s="69"/>
      <c r="B242" s="72"/>
      <c r="C242" s="37"/>
      <c r="D242" s="37"/>
      <c r="E242" s="37"/>
      <c r="F242" s="37"/>
      <c r="G242" s="37"/>
    </row>
    <row r="243" spans="1:7" x14ac:dyDescent="0.2">
      <c r="A243" s="69"/>
      <c r="B243" s="72"/>
      <c r="C243" s="37"/>
      <c r="D243" s="37"/>
      <c r="E243" s="37"/>
      <c r="F243" s="37"/>
      <c r="G243" s="37"/>
    </row>
    <row r="244" spans="1:7" x14ac:dyDescent="0.2">
      <c r="A244" s="69"/>
      <c r="B244" s="72"/>
      <c r="C244" s="37"/>
      <c r="D244" s="37"/>
      <c r="E244" s="37"/>
      <c r="F244" s="37"/>
      <c r="G244" s="37"/>
    </row>
    <row r="245" spans="1:7" x14ac:dyDescent="0.2">
      <c r="A245" s="69"/>
      <c r="B245" s="72"/>
      <c r="C245" s="37"/>
      <c r="D245" s="37"/>
      <c r="E245" s="37"/>
      <c r="F245" s="37"/>
      <c r="G245" s="37"/>
    </row>
    <row r="246" spans="1:7" x14ac:dyDescent="0.2">
      <c r="A246" s="69"/>
      <c r="B246" s="72"/>
      <c r="C246" s="37"/>
      <c r="D246" s="37"/>
      <c r="E246" s="37"/>
      <c r="F246" s="37"/>
      <c r="G246" s="37"/>
    </row>
    <row r="247" spans="1:7" x14ac:dyDescent="0.2">
      <c r="A247" s="69"/>
      <c r="B247" s="72"/>
      <c r="C247" s="37"/>
      <c r="D247" s="37"/>
      <c r="E247" s="37"/>
      <c r="F247" s="37"/>
      <c r="G247" s="37"/>
    </row>
    <row r="248" spans="1:7" x14ac:dyDescent="0.2">
      <c r="A248" s="69"/>
      <c r="B248" s="72"/>
      <c r="C248" s="37"/>
      <c r="D248" s="37"/>
      <c r="E248" s="37"/>
      <c r="F248" s="37"/>
      <c r="G248" s="37"/>
    </row>
    <row r="249" spans="1:7" x14ac:dyDescent="0.2">
      <c r="A249" s="69"/>
      <c r="B249" s="72"/>
      <c r="C249" s="37"/>
      <c r="D249" s="37"/>
      <c r="E249" s="37"/>
      <c r="F249" s="37"/>
      <c r="G249" s="37"/>
    </row>
    <row r="250" spans="1:7" x14ac:dyDescent="0.2">
      <c r="A250" s="69"/>
      <c r="B250" s="72"/>
      <c r="C250" s="37"/>
      <c r="D250" s="37"/>
      <c r="E250" s="37"/>
      <c r="F250" s="37"/>
      <c r="G250" s="37"/>
    </row>
    <row r="251" spans="1:7" x14ac:dyDescent="0.2">
      <c r="A251" s="69"/>
      <c r="B251" s="72"/>
      <c r="C251" s="37"/>
      <c r="D251" s="37"/>
      <c r="E251" s="37"/>
      <c r="F251" s="37"/>
      <c r="G251" s="37"/>
    </row>
    <row r="252" spans="1:7" x14ac:dyDescent="0.2">
      <c r="A252" s="69"/>
      <c r="B252" s="72"/>
      <c r="C252" s="37"/>
      <c r="D252" s="37"/>
      <c r="E252" s="37"/>
      <c r="F252" s="37"/>
      <c r="G252" s="37"/>
    </row>
    <row r="253" spans="1:7" x14ac:dyDescent="0.2">
      <c r="A253" s="69"/>
      <c r="B253" s="72"/>
      <c r="C253" s="37"/>
      <c r="D253" s="37"/>
      <c r="E253" s="37"/>
      <c r="F253" s="37"/>
      <c r="G253" s="37"/>
    </row>
    <row r="254" spans="1:7" x14ac:dyDescent="0.2">
      <c r="A254" s="69"/>
      <c r="B254" s="72"/>
      <c r="C254" s="37"/>
      <c r="D254" s="37"/>
      <c r="E254" s="37"/>
      <c r="F254" s="37"/>
      <c r="G254" s="37"/>
    </row>
    <row r="255" spans="1:7" x14ac:dyDescent="0.2">
      <c r="A255" s="69"/>
      <c r="B255" s="72"/>
      <c r="C255" s="37"/>
      <c r="D255" s="37"/>
      <c r="E255" s="37"/>
      <c r="F255" s="37"/>
      <c r="G255" s="37"/>
    </row>
    <row r="256" spans="1:7" x14ac:dyDescent="0.2">
      <c r="A256" s="69"/>
      <c r="B256" s="72"/>
      <c r="C256" s="37"/>
      <c r="D256" s="37"/>
      <c r="E256" s="37"/>
      <c r="F256" s="37"/>
      <c r="G256" s="37"/>
    </row>
    <row r="257" spans="1:7" x14ac:dyDescent="0.2">
      <c r="A257" s="69"/>
      <c r="B257" s="72"/>
      <c r="C257" s="37"/>
      <c r="D257" s="37"/>
      <c r="E257" s="37"/>
      <c r="F257" s="37"/>
      <c r="G257" s="37"/>
    </row>
    <row r="258" spans="1:7" x14ac:dyDescent="0.2">
      <c r="A258" s="69"/>
      <c r="B258" s="72"/>
      <c r="C258" s="37"/>
      <c r="D258" s="37"/>
      <c r="E258" s="37"/>
      <c r="F258" s="37"/>
      <c r="G258" s="37"/>
    </row>
    <row r="259" spans="1:7" x14ac:dyDescent="0.2">
      <c r="A259" s="69"/>
      <c r="B259" s="72"/>
      <c r="C259" s="37"/>
      <c r="D259" s="37"/>
      <c r="E259" s="37"/>
      <c r="F259" s="37"/>
      <c r="G259" s="37"/>
    </row>
    <row r="260" spans="1:7" x14ac:dyDescent="0.2">
      <c r="A260" s="69"/>
      <c r="B260" s="72"/>
      <c r="C260" s="37"/>
      <c r="D260" s="37"/>
      <c r="E260" s="37"/>
      <c r="F260" s="37"/>
      <c r="G260" s="37"/>
    </row>
    <row r="261" spans="1:7" x14ac:dyDescent="0.2">
      <c r="A261" s="69"/>
      <c r="B261" s="72"/>
      <c r="C261" s="37"/>
      <c r="D261" s="37"/>
      <c r="E261" s="37"/>
      <c r="F261" s="37"/>
      <c r="G261" s="37"/>
    </row>
    <row r="262" spans="1:7" x14ac:dyDescent="0.2">
      <c r="A262" s="69"/>
      <c r="B262" s="72"/>
      <c r="C262" s="37"/>
      <c r="D262" s="37"/>
      <c r="E262" s="37"/>
      <c r="F262" s="37"/>
      <c r="G262" s="37"/>
    </row>
    <row r="263" spans="1:7" x14ac:dyDescent="0.2">
      <c r="A263" s="69"/>
      <c r="B263" s="72"/>
      <c r="C263" s="37"/>
      <c r="D263" s="37"/>
      <c r="E263" s="37"/>
      <c r="F263" s="37"/>
      <c r="G263" s="37"/>
    </row>
    <row r="264" spans="1:7" x14ac:dyDescent="0.2">
      <c r="A264" s="69"/>
      <c r="B264" s="72"/>
      <c r="C264" s="37"/>
      <c r="D264" s="37"/>
      <c r="E264" s="37"/>
      <c r="F264" s="37"/>
      <c r="G264" s="37"/>
    </row>
    <row r="265" spans="1:7" x14ac:dyDescent="0.2">
      <c r="A265" s="69"/>
      <c r="B265" s="72"/>
      <c r="C265" s="37"/>
      <c r="D265" s="37"/>
      <c r="E265" s="37"/>
      <c r="F265" s="37"/>
      <c r="G265" s="37"/>
    </row>
    <row r="266" spans="1:7" x14ac:dyDescent="0.2">
      <c r="A266" s="69"/>
      <c r="B266" s="72"/>
      <c r="C266" s="37"/>
      <c r="D266" s="37"/>
      <c r="E266" s="37"/>
      <c r="F266" s="37"/>
      <c r="G266" s="37"/>
    </row>
    <row r="267" spans="1:7" x14ac:dyDescent="0.2">
      <c r="A267" s="69"/>
      <c r="B267" s="72"/>
      <c r="C267" s="37"/>
      <c r="D267" s="37"/>
      <c r="E267" s="37"/>
      <c r="F267" s="37"/>
      <c r="G267" s="37"/>
    </row>
    <row r="268" spans="1:7" x14ac:dyDescent="0.2">
      <c r="A268" s="69"/>
      <c r="B268" s="72"/>
      <c r="C268" s="37"/>
      <c r="D268" s="37"/>
      <c r="E268" s="37"/>
      <c r="F268" s="37"/>
      <c r="G268" s="37"/>
    </row>
    <row r="269" spans="1:7" x14ac:dyDescent="0.2">
      <c r="A269" s="69"/>
      <c r="B269" s="72"/>
      <c r="C269" s="37"/>
      <c r="D269" s="37"/>
      <c r="E269" s="37"/>
      <c r="F269" s="37"/>
      <c r="G269" s="37"/>
    </row>
    <row r="270" spans="1:7" x14ac:dyDescent="0.2">
      <c r="A270" s="69"/>
      <c r="B270" s="72"/>
      <c r="C270" s="37"/>
      <c r="D270" s="37"/>
      <c r="E270" s="37"/>
      <c r="F270" s="37"/>
      <c r="G270" s="37"/>
    </row>
    <row r="271" spans="1:7" x14ac:dyDescent="0.2">
      <c r="A271" s="69"/>
      <c r="B271" s="72"/>
      <c r="C271" s="37"/>
      <c r="D271" s="37"/>
      <c r="E271" s="37"/>
      <c r="F271" s="37"/>
      <c r="G271" s="37"/>
    </row>
    <row r="272" spans="1:7" x14ac:dyDescent="0.2">
      <c r="A272" s="69"/>
      <c r="B272" s="72"/>
      <c r="C272" s="37"/>
      <c r="D272" s="37"/>
      <c r="E272" s="37"/>
      <c r="F272" s="37"/>
      <c r="G272" s="37"/>
    </row>
    <row r="273" spans="1:7" x14ac:dyDescent="0.2">
      <c r="A273" s="69"/>
      <c r="B273" s="72"/>
      <c r="C273" s="37"/>
      <c r="D273" s="37"/>
      <c r="E273" s="37"/>
      <c r="F273" s="37"/>
      <c r="G273" s="37"/>
    </row>
    <row r="274" spans="1:7" x14ac:dyDescent="0.2">
      <c r="A274" s="69"/>
      <c r="B274" s="72"/>
      <c r="C274" s="37"/>
      <c r="D274" s="37"/>
      <c r="E274" s="37"/>
      <c r="F274" s="37"/>
      <c r="G274" s="37"/>
    </row>
    <row r="275" spans="1:7" x14ac:dyDescent="0.2">
      <c r="A275" s="69"/>
      <c r="B275" s="72"/>
      <c r="C275" s="37"/>
      <c r="D275" s="37"/>
      <c r="E275" s="37"/>
      <c r="F275" s="37"/>
      <c r="G275" s="37"/>
    </row>
    <row r="276" spans="1:7" x14ac:dyDescent="0.2">
      <c r="A276" s="69"/>
      <c r="B276" s="72"/>
      <c r="C276" s="37"/>
      <c r="D276" s="37"/>
      <c r="E276" s="37"/>
      <c r="F276" s="37"/>
      <c r="G276" s="37"/>
    </row>
    <row r="277" spans="1:7" x14ac:dyDescent="0.2">
      <c r="A277" s="69"/>
      <c r="B277" s="72"/>
      <c r="C277" s="37"/>
      <c r="D277" s="37"/>
      <c r="E277" s="37"/>
      <c r="F277" s="37"/>
      <c r="G277" s="37"/>
    </row>
    <row r="278" spans="1:7" x14ac:dyDescent="0.2">
      <c r="A278" s="69"/>
      <c r="B278" s="72"/>
      <c r="C278" s="37"/>
      <c r="D278" s="37"/>
      <c r="E278" s="37"/>
      <c r="F278" s="37"/>
      <c r="G278" s="37"/>
    </row>
    <row r="279" spans="1:7" x14ac:dyDescent="0.2">
      <c r="A279" s="69"/>
      <c r="B279" s="72"/>
      <c r="C279" s="37"/>
      <c r="D279" s="37"/>
      <c r="E279" s="37"/>
      <c r="F279" s="37"/>
      <c r="G279" s="37"/>
    </row>
    <row r="280" spans="1:7" x14ac:dyDescent="0.2">
      <c r="A280" s="69"/>
      <c r="B280" s="72"/>
      <c r="C280" s="37"/>
      <c r="D280" s="37"/>
      <c r="E280" s="37"/>
      <c r="F280" s="37"/>
      <c r="G280" s="37"/>
    </row>
    <row r="281" spans="1:7" x14ac:dyDescent="0.2">
      <c r="A281" s="69"/>
      <c r="B281" s="72"/>
      <c r="C281" s="37"/>
      <c r="D281" s="37"/>
      <c r="E281" s="37"/>
      <c r="F281" s="37"/>
      <c r="G281" s="37"/>
    </row>
    <row r="282" spans="1:7" x14ac:dyDescent="0.2">
      <c r="A282" s="69"/>
      <c r="B282" s="72"/>
      <c r="C282" s="37"/>
      <c r="D282" s="37"/>
      <c r="E282" s="37"/>
      <c r="F282" s="37"/>
      <c r="G282" s="37"/>
    </row>
    <row r="283" spans="1:7" x14ac:dyDescent="0.2">
      <c r="A283" s="69"/>
      <c r="B283" s="72"/>
      <c r="C283" s="37"/>
      <c r="D283" s="37"/>
      <c r="E283" s="37"/>
      <c r="F283" s="37"/>
      <c r="G283" s="37"/>
    </row>
    <row r="284" spans="1:7" x14ac:dyDescent="0.2">
      <c r="A284" s="69"/>
      <c r="B284" s="72"/>
      <c r="C284" s="37"/>
      <c r="D284" s="37"/>
      <c r="E284" s="37"/>
      <c r="F284" s="37"/>
      <c r="G284" s="37"/>
    </row>
    <row r="285" spans="1:7" x14ac:dyDescent="0.2">
      <c r="A285" s="69"/>
      <c r="B285" s="72"/>
      <c r="C285" s="37"/>
      <c r="D285" s="37"/>
      <c r="E285" s="37"/>
      <c r="F285" s="37"/>
      <c r="G285" s="37"/>
    </row>
    <row r="286" spans="1:7" x14ac:dyDescent="0.2">
      <c r="A286" s="69"/>
      <c r="B286" s="72"/>
      <c r="C286" s="37"/>
      <c r="D286" s="37"/>
      <c r="E286" s="37"/>
      <c r="F286" s="37"/>
      <c r="G286" s="37"/>
    </row>
    <row r="287" spans="1:7" x14ac:dyDescent="0.2">
      <c r="A287" s="69"/>
      <c r="B287" s="72"/>
      <c r="C287" s="37"/>
      <c r="D287" s="37"/>
      <c r="E287" s="37"/>
      <c r="F287" s="37"/>
      <c r="G287" s="37"/>
    </row>
    <row r="288" spans="1:7" x14ac:dyDescent="0.2">
      <c r="A288" s="69"/>
      <c r="B288" s="72"/>
      <c r="C288" s="37"/>
      <c r="D288" s="37"/>
      <c r="E288" s="37"/>
      <c r="F288" s="37"/>
      <c r="G288" s="37"/>
    </row>
    <row r="289" spans="1:7" x14ac:dyDescent="0.2">
      <c r="A289" s="69"/>
      <c r="B289" s="72"/>
      <c r="C289" s="37"/>
      <c r="D289" s="37"/>
      <c r="E289" s="37"/>
      <c r="F289" s="37"/>
      <c r="G289" s="37"/>
    </row>
    <row r="290" spans="1:7" x14ac:dyDescent="0.2">
      <c r="A290" s="69"/>
      <c r="B290" s="72"/>
      <c r="C290" s="37"/>
      <c r="D290" s="37"/>
      <c r="E290" s="37"/>
      <c r="F290" s="37"/>
      <c r="G290" s="37"/>
    </row>
    <row r="291" spans="1:7" x14ac:dyDescent="0.2">
      <c r="A291" s="69"/>
      <c r="B291" s="72"/>
      <c r="C291" s="37"/>
      <c r="D291" s="37"/>
      <c r="E291" s="37"/>
      <c r="F291" s="37"/>
      <c r="G291" s="37"/>
    </row>
    <row r="292" spans="1:7" x14ac:dyDescent="0.2">
      <c r="A292" s="69"/>
      <c r="B292" s="72"/>
      <c r="C292" s="37"/>
      <c r="D292" s="37"/>
      <c r="E292" s="37"/>
      <c r="F292" s="37"/>
      <c r="G292" s="37"/>
    </row>
    <row r="293" spans="1:7" x14ac:dyDescent="0.2">
      <c r="A293" s="69"/>
      <c r="B293" s="72"/>
      <c r="C293" s="37"/>
      <c r="D293" s="37"/>
      <c r="E293" s="37"/>
      <c r="F293" s="37"/>
      <c r="G293" s="37"/>
    </row>
    <row r="294" spans="1:7" x14ac:dyDescent="0.2">
      <c r="A294" s="69"/>
      <c r="B294" s="72"/>
      <c r="C294" s="37"/>
      <c r="D294" s="37"/>
      <c r="E294" s="37"/>
      <c r="F294" s="37"/>
      <c r="G294" s="37"/>
    </row>
    <row r="295" spans="1:7" x14ac:dyDescent="0.2">
      <c r="A295" s="69"/>
      <c r="B295" s="72"/>
      <c r="C295" s="37"/>
      <c r="D295" s="37"/>
      <c r="E295" s="37"/>
      <c r="F295" s="37"/>
      <c r="G295" s="37"/>
    </row>
    <row r="296" spans="1:7" x14ac:dyDescent="0.2">
      <c r="A296" s="69"/>
      <c r="B296" s="72"/>
      <c r="C296" s="37"/>
      <c r="D296" s="37"/>
      <c r="E296" s="37"/>
      <c r="F296" s="37"/>
      <c r="G296" s="37"/>
    </row>
    <row r="297" spans="1:7" x14ac:dyDescent="0.2">
      <c r="A297" s="69"/>
      <c r="B297" s="72"/>
      <c r="C297" s="37"/>
      <c r="D297" s="37"/>
      <c r="E297" s="37"/>
      <c r="F297" s="37"/>
      <c r="G297" s="37"/>
    </row>
    <row r="298" spans="1:7" x14ac:dyDescent="0.2">
      <c r="A298" s="69"/>
      <c r="B298" s="72"/>
      <c r="C298" s="37"/>
      <c r="D298" s="37"/>
      <c r="E298" s="37"/>
      <c r="F298" s="37"/>
      <c r="G298" s="37"/>
    </row>
    <row r="299" spans="1:7" x14ac:dyDescent="0.2">
      <c r="A299" s="69"/>
      <c r="B299" s="72"/>
      <c r="C299" s="37"/>
      <c r="D299" s="37"/>
      <c r="E299" s="37"/>
      <c r="F299" s="37"/>
      <c r="G299" s="37"/>
    </row>
    <row r="300" spans="1:7" x14ac:dyDescent="0.2">
      <c r="A300" s="69"/>
      <c r="B300" s="72"/>
      <c r="C300" s="37"/>
      <c r="D300" s="37"/>
      <c r="E300" s="37"/>
      <c r="F300" s="37"/>
      <c r="G300" s="37"/>
    </row>
    <row r="301" spans="1:7" x14ac:dyDescent="0.2">
      <c r="A301" s="69"/>
      <c r="B301" s="72"/>
      <c r="C301" s="37"/>
      <c r="D301" s="37"/>
      <c r="E301" s="37"/>
      <c r="F301" s="37"/>
      <c r="G301" s="37"/>
    </row>
    <row r="302" spans="1:7" x14ac:dyDescent="0.2">
      <c r="A302" s="69"/>
      <c r="B302" s="72"/>
      <c r="C302" s="37"/>
      <c r="D302" s="37"/>
      <c r="E302" s="37"/>
      <c r="F302" s="37"/>
      <c r="G302" s="37"/>
    </row>
    <row r="303" spans="1:7" x14ac:dyDescent="0.2">
      <c r="A303" s="69"/>
      <c r="B303" s="72"/>
      <c r="C303" s="37"/>
      <c r="D303" s="37"/>
      <c r="E303" s="37"/>
      <c r="F303" s="37"/>
      <c r="G303" s="37"/>
    </row>
    <row r="304" spans="1:7" x14ac:dyDescent="0.2">
      <c r="A304" s="69"/>
      <c r="B304" s="72"/>
      <c r="C304" s="37"/>
      <c r="D304" s="37"/>
      <c r="E304" s="37"/>
      <c r="F304" s="37"/>
      <c r="G304" s="37"/>
    </row>
    <row r="305" spans="1:7" x14ac:dyDescent="0.2">
      <c r="A305" s="69"/>
      <c r="B305" s="72"/>
      <c r="C305" s="37"/>
      <c r="D305" s="37"/>
      <c r="E305" s="37"/>
      <c r="F305" s="37"/>
      <c r="G305" s="37"/>
    </row>
    <row r="306" spans="1:7" x14ac:dyDescent="0.2">
      <c r="A306" s="69"/>
      <c r="B306" s="72"/>
      <c r="C306" s="37"/>
      <c r="D306" s="37"/>
      <c r="E306" s="37"/>
      <c r="F306" s="37"/>
      <c r="G306" s="37"/>
    </row>
    <row r="307" spans="1:7" x14ac:dyDescent="0.2">
      <c r="A307" s="69"/>
      <c r="B307" s="72"/>
      <c r="C307" s="37"/>
      <c r="D307" s="37"/>
      <c r="E307" s="37"/>
      <c r="F307" s="37"/>
      <c r="G307" s="37"/>
    </row>
    <row r="308" spans="1:7" x14ac:dyDescent="0.2">
      <c r="A308" s="69"/>
      <c r="B308" s="72"/>
      <c r="C308" s="37"/>
      <c r="D308" s="37"/>
      <c r="E308" s="37"/>
      <c r="F308" s="37"/>
      <c r="G308" s="37"/>
    </row>
    <row r="309" spans="1:7" x14ac:dyDescent="0.2">
      <c r="A309" s="69"/>
      <c r="B309" s="72"/>
      <c r="C309" s="37"/>
      <c r="D309" s="37"/>
      <c r="E309" s="37"/>
      <c r="F309" s="37"/>
      <c r="G309" s="37"/>
    </row>
    <row r="310" spans="1:7" x14ac:dyDescent="0.2">
      <c r="A310" s="69"/>
      <c r="B310" s="72"/>
      <c r="C310" s="37"/>
      <c r="D310" s="37"/>
      <c r="E310" s="37"/>
      <c r="F310" s="37"/>
      <c r="G310" s="37"/>
    </row>
    <row r="311" spans="1:7" x14ac:dyDescent="0.2">
      <c r="A311" s="69"/>
      <c r="B311" s="72"/>
      <c r="C311" s="37"/>
      <c r="D311" s="37"/>
      <c r="E311" s="37"/>
      <c r="F311" s="37"/>
      <c r="G311" s="37"/>
    </row>
    <row r="312" spans="1:7" x14ac:dyDescent="0.2">
      <c r="A312" s="69"/>
      <c r="B312" s="72"/>
      <c r="C312" s="37"/>
      <c r="D312" s="37"/>
      <c r="E312" s="37"/>
      <c r="F312" s="37"/>
      <c r="G312" s="37"/>
    </row>
    <row r="313" spans="1:7" x14ac:dyDescent="0.2">
      <c r="A313" s="69"/>
      <c r="B313" s="72"/>
      <c r="C313" s="37"/>
      <c r="D313" s="37"/>
      <c r="E313" s="37"/>
      <c r="F313" s="37"/>
      <c r="G313" s="37"/>
    </row>
    <row r="314" spans="1:7" x14ac:dyDescent="0.2">
      <c r="A314" s="69"/>
      <c r="B314" s="72"/>
      <c r="C314" s="37"/>
      <c r="D314" s="37"/>
      <c r="E314" s="37"/>
      <c r="F314" s="37"/>
      <c r="G314" s="37"/>
    </row>
    <row r="315" spans="1:7" x14ac:dyDescent="0.2">
      <c r="A315" s="69"/>
      <c r="B315" s="72"/>
      <c r="C315" s="37"/>
      <c r="D315" s="37"/>
      <c r="E315" s="37"/>
      <c r="F315" s="37"/>
      <c r="G315" s="37"/>
    </row>
    <row r="316" spans="1:7" x14ac:dyDescent="0.2">
      <c r="A316" s="69"/>
      <c r="B316" s="72"/>
      <c r="C316" s="37"/>
      <c r="D316" s="37"/>
      <c r="E316" s="37"/>
      <c r="F316" s="37"/>
      <c r="G316" s="37"/>
    </row>
    <row r="317" spans="1:7" x14ac:dyDescent="0.2">
      <c r="A317" s="69"/>
      <c r="B317" s="72"/>
      <c r="C317" s="37"/>
      <c r="D317" s="37"/>
      <c r="E317" s="37"/>
      <c r="F317" s="37"/>
      <c r="G317" s="37"/>
    </row>
    <row r="318" spans="1:7" x14ac:dyDescent="0.2">
      <c r="A318" s="69"/>
      <c r="B318" s="72"/>
      <c r="C318" s="37"/>
      <c r="D318" s="37"/>
      <c r="E318" s="37"/>
      <c r="F318" s="37"/>
      <c r="G318" s="37"/>
    </row>
    <row r="319" spans="1:7" x14ac:dyDescent="0.2">
      <c r="A319" s="69"/>
      <c r="B319" s="72"/>
      <c r="C319" s="37"/>
      <c r="D319" s="37"/>
      <c r="E319" s="37"/>
      <c r="F319" s="37"/>
      <c r="G319" s="37"/>
    </row>
    <row r="320" spans="1:7" x14ac:dyDescent="0.2">
      <c r="A320" s="69"/>
      <c r="B320" s="72"/>
      <c r="C320" s="37"/>
      <c r="D320" s="37"/>
      <c r="E320" s="37"/>
      <c r="F320" s="37"/>
      <c r="G320" s="37"/>
    </row>
    <row r="321" spans="1:7" x14ac:dyDescent="0.2">
      <c r="A321" s="69"/>
      <c r="B321" s="72"/>
      <c r="C321" s="37"/>
      <c r="D321" s="37"/>
      <c r="E321" s="37"/>
      <c r="F321" s="37"/>
      <c r="G321" s="37"/>
    </row>
    <row r="322" spans="1:7" x14ac:dyDescent="0.2">
      <c r="A322" s="69"/>
      <c r="B322" s="72"/>
      <c r="C322" s="37"/>
      <c r="D322" s="37"/>
      <c r="E322" s="37"/>
      <c r="F322" s="37"/>
      <c r="G322" s="37"/>
    </row>
    <row r="323" spans="1:7" x14ac:dyDescent="0.2">
      <c r="A323" s="69"/>
      <c r="B323" s="72"/>
      <c r="C323" s="37"/>
      <c r="D323" s="37"/>
      <c r="E323" s="37"/>
      <c r="F323" s="37"/>
      <c r="G323" s="37"/>
    </row>
    <row r="324" spans="1:7" x14ac:dyDescent="0.2">
      <c r="A324" s="69"/>
      <c r="B324" s="72"/>
      <c r="C324" s="37"/>
      <c r="D324" s="37"/>
      <c r="E324" s="37"/>
      <c r="F324" s="37"/>
      <c r="G324" s="37"/>
    </row>
    <row r="325" spans="1:7" x14ac:dyDescent="0.2">
      <c r="A325" s="69"/>
      <c r="B325" s="72"/>
      <c r="C325" s="37"/>
      <c r="D325" s="37"/>
      <c r="E325" s="37"/>
      <c r="F325" s="37"/>
      <c r="G325" s="37"/>
    </row>
    <row r="326" spans="1:7" x14ac:dyDescent="0.2">
      <c r="A326" s="69"/>
      <c r="B326" s="72"/>
      <c r="C326" s="37"/>
      <c r="D326" s="37"/>
      <c r="E326" s="37"/>
      <c r="F326" s="37"/>
      <c r="G326" s="37"/>
    </row>
    <row r="327" spans="1:7" x14ac:dyDescent="0.2">
      <c r="A327" s="69"/>
      <c r="B327" s="72"/>
      <c r="C327" s="37"/>
      <c r="D327" s="37"/>
      <c r="E327" s="37"/>
      <c r="F327" s="37"/>
      <c r="G327" s="37"/>
    </row>
    <row r="328" spans="1:7" x14ac:dyDescent="0.2">
      <c r="A328" s="69"/>
      <c r="B328" s="72"/>
      <c r="C328" s="37"/>
      <c r="D328" s="37"/>
      <c r="E328" s="37"/>
      <c r="F328" s="37"/>
      <c r="G328" s="37"/>
    </row>
    <row r="329" spans="1:7" x14ac:dyDescent="0.2">
      <c r="A329" s="69"/>
      <c r="B329" s="72"/>
      <c r="C329" s="37"/>
      <c r="D329" s="37"/>
      <c r="E329" s="37"/>
      <c r="F329" s="37"/>
      <c r="G329" s="37"/>
    </row>
    <row r="330" spans="1:7" x14ac:dyDescent="0.2">
      <c r="A330" s="69"/>
      <c r="B330" s="72"/>
      <c r="C330" s="37"/>
      <c r="D330" s="37"/>
      <c r="E330" s="37"/>
      <c r="F330" s="37"/>
      <c r="G330" s="37"/>
    </row>
    <row r="331" spans="1:7" x14ac:dyDescent="0.2">
      <c r="A331" s="69"/>
      <c r="B331" s="72"/>
      <c r="C331" s="37"/>
      <c r="D331" s="37"/>
      <c r="E331" s="37"/>
      <c r="F331" s="37"/>
      <c r="G331" s="37"/>
    </row>
    <row r="332" spans="1:7" x14ac:dyDescent="0.2">
      <c r="A332" s="69"/>
      <c r="B332" s="72"/>
      <c r="C332" s="37"/>
      <c r="D332" s="37"/>
      <c r="E332" s="37"/>
      <c r="F332" s="37"/>
      <c r="G332" s="37"/>
    </row>
    <row r="333" spans="1:7" x14ac:dyDescent="0.2">
      <c r="A333" s="69"/>
      <c r="B333" s="72"/>
      <c r="C333" s="37"/>
      <c r="D333" s="37"/>
      <c r="E333" s="37"/>
      <c r="F333" s="37"/>
      <c r="G333" s="37"/>
    </row>
    <row r="334" spans="1:7" x14ac:dyDescent="0.2">
      <c r="A334" s="69"/>
      <c r="B334" s="72"/>
      <c r="C334" s="37"/>
      <c r="D334" s="37"/>
      <c r="E334" s="37"/>
      <c r="F334" s="37"/>
      <c r="G334" s="37"/>
    </row>
    <row r="335" spans="1:7" x14ac:dyDescent="0.2">
      <c r="A335" s="69"/>
      <c r="B335" s="72"/>
      <c r="C335" s="37"/>
      <c r="D335" s="37"/>
      <c r="E335" s="37"/>
      <c r="F335" s="37"/>
      <c r="G335" s="37"/>
    </row>
    <row r="336" spans="1:7" x14ac:dyDescent="0.2">
      <c r="A336" s="69"/>
      <c r="B336" s="72"/>
      <c r="C336" s="37"/>
      <c r="D336" s="37"/>
      <c r="E336" s="37"/>
      <c r="F336" s="37"/>
      <c r="G336" s="37"/>
    </row>
    <row r="337" spans="1:7" x14ac:dyDescent="0.2">
      <c r="A337" s="69"/>
      <c r="B337" s="72"/>
      <c r="C337" s="37"/>
      <c r="D337" s="37"/>
      <c r="E337" s="37"/>
      <c r="F337" s="37"/>
      <c r="G337" s="37"/>
    </row>
    <row r="338" spans="1:7" x14ac:dyDescent="0.2">
      <c r="A338" s="69"/>
      <c r="B338" s="72"/>
      <c r="C338" s="37"/>
      <c r="D338" s="37"/>
      <c r="E338" s="37"/>
      <c r="F338" s="37"/>
      <c r="G338" s="37"/>
    </row>
    <row r="339" spans="1:7" x14ac:dyDescent="0.2">
      <c r="A339" s="69"/>
      <c r="B339" s="72"/>
      <c r="C339" s="37"/>
      <c r="D339" s="37"/>
      <c r="E339" s="37"/>
      <c r="F339" s="37"/>
      <c r="G339" s="37"/>
    </row>
    <row r="340" spans="1:7" x14ac:dyDescent="0.2">
      <c r="A340" s="69"/>
      <c r="B340" s="72"/>
      <c r="C340" s="37"/>
      <c r="D340" s="37"/>
      <c r="E340" s="37"/>
      <c r="F340" s="37"/>
      <c r="G340" s="37"/>
    </row>
    <row r="341" spans="1:7" x14ac:dyDescent="0.2">
      <c r="A341" s="69"/>
      <c r="B341" s="72"/>
      <c r="C341" s="37"/>
      <c r="D341" s="37"/>
      <c r="E341" s="37"/>
      <c r="F341" s="37"/>
      <c r="G341" s="37"/>
    </row>
    <row r="342" spans="1:7" x14ac:dyDescent="0.2">
      <c r="A342" s="69"/>
      <c r="B342" s="72"/>
      <c r="C342" s="37"/>
      <c r="D342" s="37"/>
      <c r="E342" s="37"/>
      <c r="F342" s="37"/>
      <c r="G342" s="37"/>
    </row>
    <row r="343" spans="1:7" x14ac:dyDescent="0.2">
      <c r="A343" s="69"/>
      <c r="B343" s="72"/>
      <c r="C343" s="37"/>
      <c r="D343" s="37"/>
      <c r="E343" s="37"/>
      <c r="F343" s="37"/>
      <c r="G343" s="37"/>
    </row>
    <row r="344" spans="1:7" x14ac:dyDescent="0.2">
      <c r="A344" s="69"/>
      <c r="B344" s="72"/>
      <c r="C344" s="37"/>
      <c r="D344" s="37"/>
      <c r="E344" s="37"/>
      <c r="F344" s="37"/>
      <c r="G344" s="37"/>
    </row>
    <row r="345" spans="1:7" x14ac:dyDescent="0.2">
      <c r="A345" s="69"/>
      <c r="B345" s="72"/>
      <c r="C345" s="37"/>
      <c r="D345" s="37"/>
      <c r="E345" s="37"/>
      <c r="F345" s="37"/>
      <c r="G345" s="37"/>
    </row>
    <row r="346" spans="1:7" x14ac:dyDescent="0.2">
      <c r="A346" s="69"/>
      <c r="B346" s="72"/>
      <c r="C346" s="37"/>
      <c r="D346" s="37"/>
      <c r="E346" s="37"/>
      <c r="F346" s="37"/>
      <c r="G346" s="37"/>
    </row>
    <row r="347" spans="1:7" x14ac:dyDescent="0.2">
      <c r="A347" s="69"/>
      <c r="B347" s="72"/>
      <c r="C347" s="37"/>
      <c r="D347" s="37"/>
      <c r="E347" s="37"/>
      <c r="F347" s="37"/>
      <c r="G347" s="37"/>
    </row>
    <row r="348" spans="1:7" x14ac:dyDescent="0.2">
      <c r="A348" s="69"/>
      <c r="B348" s="72"/>
      <c r="C348" s="37"/>
      <c r="D348" s="37"/>
      <c r="E348" s="37"/>
      <c r="F348" s="37"/>
      <c r="G348" s="37"/>
    </row>
    <row r="349" spans="1:7" x14ac:dyDescent="0.2">
      <c r="A349" s="69"/>
      <c r="B349" s="72"/>
      <c r="C349" s="37"/>
      <c r="D349" s="37"/>
      <c r="E349" s="37"/>
      <c r="F349" s="37"/>
      <c r="G349" s="37"/>
    </row>
    <row r="350" spans="1:7" x14ac:dyDescent="0.2">
      <c r="A350" s="69"/>
      <c r="B350" s="72"/>
      <c r="C350" s="37"/>
      <c r="D350" s="37"/>
      <c r="E350" s="37"/>
      <c r="F350" s="37"/>
      <c r="G350" s="37"/>
    </row>
    <row r="351" spans="1:7" x14ac:dyDescent="0.2">
      <c r="A351" s="69"/>
      <c r="B351" s="72"/>
      <c r="C351" s="37"/>
      <c r="D351" s="37"/>
      <c r="E351" s="37"/>
      <c r="F351" s="37"/>
      <c r="G351" s="37"/>
    </row>
    <row r="352" spans="1:7" x14ac:dyDescent="0.2">
      <c r="A352" s="69"/>
      <c r="B352" s="72"/>
      <c r="C352" s="37"/>
      <c r="D352" s="37"/>
      <c r="E352" s="37"/>
      <c r="F352" s="37"/>
      <c r="G352" s="37"/>
    </row>
    <row r="353" spans="1:7" x14ac:dyDescent="0.2">
      <c r="A353" s="69"/>
      <c r="B353" s="72"/>
      <c r="C353" s="37"/>
      <c r="D353" s="37"/>
      <c r="E353" s="37"/>
      <c r="F353" s="37"/>
      <c r="G353" s="37"/>
    </row>
    <row r="354" spans="1:7" x14ac:dyDescent="0.2">
      <c r="A354" s="69"/>
      <c r="B354" s="72"/>
      <c r="C354" s="37"/>
      <c r="D354" s="37"/>
      <c r="E354" s="37"/>
      <c r="F354" s="37"/>
      <c r="G354" s="37"/>
    </row>
    <row r="355" spans="1:7" x14ac:dyDescent="0.2">
      <c r="A355" s="69"/>
      <c r="B355" s="72"/>
      <c r="C355" s="37"/>
      <c r="D355" s="37"/>
      <c r="E355" s="37"/>
      <c r="F355" s="37"/>
      <c r="G355" s="37"/>
    </row>
    <row r="356" spans="1:7" x14ac:dyDescent="0.2">
      <c r="A356" s="69"/>
      <c r="B356" s="72"/>
      <c r="C356" s="37"/>
      <c r="D356" s="37"/>
      <c r="E356" s="37"/>
      <c r="F356" s="37"/>
      <c r="G356" s="37"/>
    </row>
    <row r="357" spans="1:7" x14ac:dyDescent="0.2">
      <c r="A357" s="69"/>
      <c r="B357" s="72"/>
      <c r="C357" s="37"/>
      <c r="D357" s="37"/>
      <c r="E357" s="37"/>
      <c r="F357" s="37"/>
      <c r="G357" s="37"/>
    </row>
    <row r="358" spans="1:7" x14ac:dyDescent="0.2">
      <c r="A358" s="69"/>
      <c r="B358" s="72"/>
      <c r="C358" s="37"/>
      <c r="D358" s="37"/>
      <c r="E358" s="37"/>
      <c r="F358" s="37"/>
      <c r="G358" s="37"/>
    </row>
    <row r="359" spans="1:7" x14ac:dyDescent="0.2">
      <c r="A359" s="69"/>
      <c r="B359" s="72"/>
      <c r="C359" s="37"/>
      <c r="D359" s="37"/>
      <c r="E359" s="37"/>
      <c r="F359" s="37"/>
      <c r="G359" s="37"/>
    </row>
    <row r="360" spans="1:7" x14ac:dyDescent="0.2">
      <c r="A360" s="69"/>
      <c r="B360" s="72"/>
      <c r="C360" s="37"/>
      <c r="D360" s="37"/>
      <c r="E360" s="37"/>
      <c r="F360" s="37"/>
      <c r="G360" s="37"/>
    </row>
    <row r="361" spans="1:7" x14ac:dyDescent="0.2">
      <c r="A361" s="69"/>
      <c r="B361" s="72"/>
      <c r="C361" s="37"/>
      <c r="D361" s="37"/>
      <c r="E361" s="37"/>
      <c r="F361" s="37"/>
      <c r="G361" s="37"/>
    </row>
    <row r="362" spans="1:7" x14ac:dyDescent="0.2">
      <c r="A362" s="69"/>
      <c r="B362" s="72"/>
      <c r="C362" s="37"/>
      <c r="D362" s="37"/>
      <c r="E362" s="37"/>
      <c r="F362" s="37"/>
      <c r="G362" s="37"/>
    </row>
    <row r="363" spans="1:7" x14ac:dyDescent="0.2">
      <c r="A363" s="69"/>
      <c r="B363" s="72"/>
      <c r="C363" s="37"/>
      <c r="D363" s="37"/>
      <c r="E363" s="37"/>
      <c r="F363" s="37"/>
      <c r="G363" s="37"/>
    </row>
    <row r="364" spans="1:7" x14ac:dyDescent="0.2">
      <c r="A364" s="69"/>
      <c r="B364" s="72"/>
      <c r="C364" s="37"/>
      <c r="D364" s="37"/>
      <c r="E364" s="37"/>
      <c r="F364" s="37"/>
      <c r="G364" s="37"/>
    </row>
    <row r="365" spans="1:7" x14ac:dyDescent="0.2">
      <c r="A365" s="69"/>
      <c r="B365" s="72"/>
      <c r="C365" s="37"/>
      <c r="D365" s="37"/>
      <c r="E365" s="37"/>
      <c r="F365" s="37"/>
      <c r="G365" s="37"/>
    </row>
    <row r="366" spans="1:7" x14ac:dyDescent="0.2">
      <c r="A366" s="69"/>
      <c r="B366" s="72"/>
      <c r="C366" s="37"/>
      <c r="D366" s="37"/>
      <c r="E366" s="37"/>
      <c r="F366" s="37"/>
      <c r="G366" s="37"/>
    </row>
    <row r="367" spans="1:7" x14ac:dyDescent="0.2">
      <c r="A367" s="69"/>
      <c r="B367" s="72"/>
      <c r="C367" s="37"/>
      <c r="D367" s="37"/>
      <c r="E367" s="37"/>
      <c r="F367" s="37"/>
      <c r="G367" s="37"/>
    </row>
    <row r="368" spans="1:7" x14ac:dyDescent="0.2">
      <c r="A368" s="69"/>
      <c r="B368" s="72"/>
      <c r="C368" s="37"/>
      <c r="D368" s="37"/>
      <c r="E368" s="37"/>
      <c r="F368" s="37"/>
      <c r="G368" s="37"/>
    </row>
    <row r="369" spans="1:7" x14ac:dyDescent="0.2">
      <c r="A369" s="69"/>
      <c r="B369" s="72"/>
      <c r="C369" s="37"/>
      <c r="D369" s="37"/>
      <c r="E369" s="37"/>
      <c r="F369" s="37"/>
      <c r="G369" s="37"/>
    </row>
    <row r="370" spans="1:7" x14ac:dyDescent="0.2">
      <c r="A370" s="69"/>
      <c r="B370" s="72"/>
      <c r="C370" s="37"/>
      <c r="D370" s="37"/>
      <c r="E370" s="37"/>
      <c r="F370" s="37"/>
      <c r="G370" s="37"/>
    </row>
    <row r="371" spans="1:7" x14ac:dyDescent="0.2">
      <c r="A371" s="69"/>
      <c r="B371" s="72"/>
      <c r="C371" s="37"/>
      <c r="D371" s="37"/>
      <c r="E371" s="37"/>
      <c r="F371" s="37"/>
      <c r="G371" s="37"/>
    </row>
    <row r="372" spans="1:7" x14ac:dyDescent="0.2">
      <c r="A372" s="69"/>
      <c r="B372" s="72"/>
      <c r="C372" s="37"/>
      <c r="D372" s="37"/>
      <c r="E372" s="37"/>
      <c r="F372" s="37"/>
      <c r="G372" s="37"/>
    </row>
    <row r="373" spans="1:7" x14ac:dyDescent="0.2">
      <c r="A373" s="69"/>
      <c r="B373" s="72"/>
      <c r="C373" s="37"/>
      <c r="D373" s="37"/>
      <c r="E373" s="37"/>
      <c r="F373" s="37"/>
      <c r="G373" s="37"/>
    </row>
    <row r="374" spans="1:7" x14ac:dyDescent="0.2">
      <c r="A374" s="69"/>
      <c r="B374" s="72"/>
      <c r="C374" s="37"/>
      <c r="D374" s="37"/>
      <c r="E374" s="37"/>
      <c r="F374" s="37"/>
      <c r="G374" s="37"/>
    </row>
    <row r="375" spans="1:7" x14ac:dyDescent="0.2">
      <c r="A375" s="69"/>
      <c r="B375" s="72"/>
      <c r="C375" s="37"/>
      <c r="D375" s="37"/>
      <c r="E375" s="37"/>
      <c r="F375" s="37"/>
      <c r="G375" s="37"/>
    </row>
    <row r="376" spans="1:7" x14ac:dyDescent="0.2">
      <c r="A376" s="69"/>
      <c r="B376" s="72"/>
      <c r="C376" s="37"/>
      <c r="D376" s="37"/>
      <c r="E376" s="37"/>
      <c r="F376" s="37"/>
      <c r="G376" s="37"/>
    </row>
    <row r="377" spans="1:7" x14ac:dyDescent="0.2">
      <c r="A377" s="69"/>
      <c r="B377" s="72"/>
      <c r="C377" s="37"/>
      <c r="D377" s="37"/>
      <c r="E377" s="37"/>
      <c r="F377" s="37"/>
      <c r="G377" s="37"/>
    </row>
    <row r="378" spans="1:7" x14ac:dyDescent="0.2">
      <c r="A378" s="69"/>
      <c r="B378" s="72"/>
      <c r="C378" s="37"/>
      <c r="D378" s="37"/>
      <c r="E378" s="37"/>
      <c r="F378" s="37"/>
      <c r="G378" s="37"/>
    </row>
    <row r="379" spans="1:7" x14ac:dyDescent="0.2">
      <c r="A379" s="69"/>
      <c r="B379" s="72"/>
      <c r="C379" s="37"/>
      <c r="D379" s="37"/>
      <c r="E379" s="37"/>
      <c r="F379" s="37"/>
      <c r="G379" s="37"/>
    </row>
    <row r="380" spans="1:7" x14ac:dyDescent="0.2">
      <c r="A380" s="69"/>
      <c r="B380" s="72"/>
      <c r="C380" s="37"/>
      <c r="D380" s="37"/>
      <c r="E380" s="37"/>
      <c r="F380" s="37"/>
      <c r="G380" s="37"/>
    </row>
    <row r="381" spans="1:7" x14ac:dyDescent="0.2">
      <c r="A381" s="69"/>
      <c r="B381" s="72"/>
      <c r="C381" s="37"/>
      <c r="D381" s="37"/>
      <c r="E381" s="37"/>
      <c r="F381" s="37"/>
      <c r="G381" s="37"/>
    </row>
    <row r="382" spans="1:7" x14ac:dyDescent="0.2">
      <c r="A382" s="69"/>
      <c r="B382" s="72"/>
      <c r="C382" s="37"/>
      <c r="D382" s="37"/>
      <c r="E382" s="37"/>
      <c r="F382" s="37"/>
      <c r="G382" s="37"/>
    </row>
    <row r="383" spans="1:7" x14ac:dyDescent="0.2">
      <c r="A383" s="69"/>
      <c r="B383" s="72"/>
      <c r="C383" s="37"/>
      <c r="D383" s="37"/>
      <c r="E383" s="37"/>
      <c r="F383" s="37"/>
      <c r="G383" s="37"/>
    </row>
    <row r="384" spans="1:7" x14ac:dyDescent="0.2">
      <c r="A384" s="69"/>
      <c r="B384" s="72"/>
      <c r="C384" s="37"/>
      <c r="D384" s="37"/>
      <c r="E384" s="37"/>
      <c r="F384" s="37"/>
      <c r="G384" s="37"/>
    </row>
    <row r="385" spans="1:7" x14ac:dyDescent="0.2">
      <c r="A385" s="69"/>
      <c r="B385" s="72"/>
      <c r="C385" s="37"/>
      <c r="D385" s="37"/>
      <c r="E385" s="37"/>
      <c r="F385" s="37"/>
      <c r="G385" s="37"/>
    </row>
    <row r="386" spans="1:7" x14ac:dyDescent="0.2">
      <c r="A386" s="69"/>
      <c r="B386" s="72"/>
      <c r="C386" s="37"/>
      <c r="D386" s="37"/>
      <c r="E386" s="37"/>
      <c r="F386" s="37"/>
      <c r="G386" s="37"/>
    </row>
    <row r="387" spans="1:7" x14ac:dyDescent="0.2">
      <c r="A387" s="69"/>
      <c r="B387" s="72"/>
      <c r="C387" s="37"/>
      <c r="D387" s="37"/>
      <c r="E387" s="37"/>
      <c r="F387" s="37"/>
      <c r="G387" s="37"/>
    </row>
    <row r="388" spans="1:7" x14ac:dyDescent="0.2">
      <c r="A388" s="69"/>
      <c r="B388" s="72"/>
      <c r="C388" s="37"/>
      <c r="D388" s="37"/>
      <c r="E388" s="37"/>
      <c r="F388" s="37"/>
      <c r="G388" s="37"/>
    </row>
    <row r="389" spans="1:7" x14ac:dyDescent="0.2">
      <c r="A389" s="69"/>
      <c r="B389" s="72"/>
      <c r="C389" s="37"/>
      <c r="D389" s="37"/>
      <c r="E389" s="37"/>
      <c r="F389" s="37"/>
      <c r="G389" s="37"/>
    </row>
    <row r="390" spans="1:7" x14ac:dyDescent="0.2">
      <c r="A390" s="69"/>
      <c r="B390" s="72"/>
      <c r="C390" s="37"/>
      <c r="D390" s="37"/>
      <c r="E390" s="37"/>
      <c r="F390" s="37"/>
      <c r="G390" s="37"/>
    </row>
    <row r="391" spans="1:7" x14ac:dyDescent="0.2">
      <c r="A391" s="69"/>
      <c r="B391" s="72"/>
      <c r="C391" s="37"/>
      <c r="D391" s="37"/>
      <c r="E391" s="37"/>
      <c r="F391" s="37"/>
      <c r="G391" s="37"/>
    </row>
    <row r="392" spans="1:7" x14ac:dyDescent="0.2">
      <c r="A392" s="69"/>
      <c r="B392" s="72"/>
      <c r="C392" s="37"/>
      <c r="D392" s="37"/>
      <c r="E392" s="37"/>
      <c r="F392" s="37"/>
      <c r="G392" s="37"/>
    </row>
    <row r="393" spans="1:7" x14ac:dyDescent="0.2">
      <c r="A393" s="69"/>
      <c r="B393" s="72"/>
      <c r="C393" s="37"/>
      <c r="D393" s="37"/>
      <c r="E393" s="37"/>
      <c r="F393" s="37"/>
      <c r="G393" s="37"/>
    </row>
    <row r="394" spans="1:7" x14ac:dyDescent="0.2">
      <c r="A394" s="69"/>
      <c r="B394" s="72"/>
      <c r="C394" s="37"/>
      <c r="D394" s="37"/>
      <c r="E394" s="37"/>
      <c r="F394" s="37"/>
      <c r="G394" s="37"/>
    </row>
    <row r="395" spans="1:7" x14ac:dyDescent="0.2">
      <c r="A395" s="69"/>
      <c r="B395" s="72"/>
      <c r="C395" s="37"/>
      <c r="D395" s="37"/>
      <c r="E395" s="37"/>
      <c r="F395" s="37"/>
      <c r="G395" s="37"/>
    </row>
    <row r="396" spans="1:7" x14ac:dyDescent="0.2">
      <c r="A396" s="69"/>
      <c r="B396" s="72"/>
      <c r="C396" s="37"/>
      <c r="D396" s="37"/>
      <c r="E396" s="37"/>
      <c r="F396" s="37"/>
      <c r="G396" s="37"/>
    </row>
    <row r="397" spans="1:7" x14ac:dyDescent="0.2">
      <c r="A397" s="69"/>
      <c r="B397" s="72"/>
      <c r="C397" s="37"/>
      <c r="D397" s="37"/>
      <c r="E397" s="37"/>
      <c r="F397" s="37"/>
      <c r="G397" s="37"/>
    </row>
    <row r="398" spans="1:7" x14ac:dyDescent="0.2">
      <c r="A398" s="69"/>
      <c r="B398" s="72"/>
      <c r="C398" s="37"/>
      <c r="D398" s="37"/>
      <c r="E398" s="37"/>
      <c r="F398" s="37"/>
      <c r="G398" s="37"/>
    </row>
    <row r="399" spans="1:7" x14ac:dyDescent="0.2">
      <c r="A399" s="69"/>
      <c r="B399" s="72"/>
      <c r="C399" s="37"/>
      <c r="D399" s="37"/>
      <c r="E399" s="37"/>
      <c r="F399" s="37"/>
      <c r="G399" s="37"/>
    </row>
    <row r="400" spans="1:7" x14ac:dyDescent="0.2">
      <c r="A400" s="69"/>
      <c r="B400" s="72"/>
      <c r="C400" s="37"/>
      <c r="D400" s="37"/>
      <c r="E400" s="37"/>
      <c r="F400" s="37"/>
      <c r="G400" s="37"/>
    </row>
    <row r="401" spans="1:7" x14ac:dyDescent="0.2">
      <c r="A401" s="69"/>
      <c r="B401" s="72"/>
      <c r="C401" s="37"/>
      <c r="D401" s="37"/>
      <c r="E401" s="37"/>
      <c r="F401" s="37"/>
      <c r="G401" s="37"/>
    </row>
    <row r="402" spans="1:7" x14ac:dyDescent="0.2">
      <c r="A402" s="69"/>
      <c r="B402" s="72"/>
      <c r="C402" s="37"/>
      <c r="D402" s="37"/>
      <c r="E402" s="37"/>
      <c r="F402" s="37"/>
      <c r="G402" s="37"/>
    </row>
    <row r="403" spans="1:7" x14ac:dyDescent="0.2">
      <c r="A403" s="69"/>
      <c r="B403" s="72"/>
      <c r="C403" s="37"/>
      <c r="D403" s="37"/>
      <c r="E403" s="37"/>
      <c r="F403" s="37"/>
      <c r="G403" s="37"/>
    </row>
    <row r="404" spans="1:7" x14ac:dyDescent="0.2">
      <c r="A404" s="69"/>
      <c r="B404" s="72"/>
      <c r="C404" s="37"/>
      <c r="D404" s="37"/>
      <c r="E404" s="37"/>
      <c r="F404" s="37"/>
      <c r="G404" s="37"/>
    </row>
    <row r="405" spans="1:7" x14ac:dyDescent="0.2">
      <c r="A405" s="69"/>
      <c r="B405" s="72"/>
      <c r="C405" s="37"/>
      <c r="D405" s="37"/>
      <c r="E405" s="37"/>
      <c r="F405" s="37"/>
      <c r="G405" s="37"/>
    </row>
    <row r="406" spans="1:7" x14ac:dyDescent="0.2">
      <c r="A406" s="69"/>
      <c r="B406" s="72"/>
      <c r="C406" s="37"/>
      <c r="D406" s="37"/>
      <c r="E406" s="37"/>
      <c r="F406" s="37"/>
      <c r="G406" s="37"/>
    </row>
    <row r="407" spans="1:7" x14ac:dyDescent="0.2">
      <c r="A407" s="69"/>
      <c r="B407" s="72"/>
      <c r="C407" s="37"/>
      <c r="D407" s="37"/>
      <c r="E407" s="37"/>
      <c r="F407" s="37"/>
      <c r="G407" s="37"/>
    </row>
    <row r="408" spans="1:7" x14ac:dyDescent="0.2">
      <c r="A408" s="69"/>
      <c r="B408" s="72"/>
      <c r="C408" s="37"/>
      <c r="D408" s="37"/>
      <c r="E408" s="37"/>
      <c r="F408" s="37"/>
      <c r="G408" s="37"/>
    </row>
    <row r="409" spans="1:7" x14ac:dyDescent="0.2">
      <c r="A409" s="69"/>
      <c r="B409" s="72"/>
      <c r="C409" s="37"/>
      <c r="D409" s="37"/>
      <c r="E409" s="37"/>
      <c r="F409" s="37"/>
      <c r="G409" s="37"/>
    </row>
    <row r="410" spans="1:7" x14ac:dyDescent="0.2">
      <c r="A410" s="69"/>
      <c r="B410" s="72"/>
      <c r="C410" s="37"/>
      <c r="D410" s="37"/>
      <c r="E410" s="37"/>
      <c r="F410" s="37"/>
      <c r="G410" s="37"/>
    </row>
    <row r="411" spans="1:7" x14ac:dyDescent="0.2">
      <c r="A411" s="69"/>
      <c r="B411" s="72"/>
      <c r="C411" s="37"/>
      <c r="D411" s="37"/>
      <c r="E411" s="37"/>
      <c r="F411" s="37"/>
      <c r="G411" s="37"/>
    </row>
    <row r="412" spans="1:7" x14ac:dyDescent="0.2">
      <c r="A412" s="69"/>
      <c r="B412" s="72"/>
      <c r="C412" s="37"/>
      <c r="D412" s="37"/>
      <c r="E412" s="37"/>
      <c r="F412" s="37"/>
      <c r="G412" s="37"/>
    </row>
    <row r="413" spans="1:7" x14ac:dyDescent="0.2">
      <c r="A413" s="69"/>
      <c r="B413" s="72"/>
      <c r="C413" s="37"/>
      <c r="D413" s="37"/>
      <c r="E413" s="37"/>
      <c r="F413" s="37"/>
      <c r="G413" s="37"/>
    </row>
    <row r="414" spans="1:7" x14ac:dyDescent="0.2">
      <c r="A414" s="69"/>
      <c r="B414" s="72"/>
      <c r="C414" s="37"/>
      <c r="D414" s="37"/>
      <c r="E414" s="37"/>
      <c r="F414" s="37"/>
      <c r="G414" s="37"/>
    </row>
    <row r="415" spans="1:7" x14ac:dyDescent="0.2">
      <c r="A415" s="69"/>
      <c r="B415" s="72"/>
      <c r="C415" s="37"/>
      <c r="D415" s="37"/>
      <c r="E415" s="37"/>
      <c r="F415" s="37"/>
      <c r="G415" s="37"/>
    </row>
    <row r="416" spans="1:7" x14ac:dyDescent="0.2">
      <c r="A416" s="69"/>
      <c r="B416" s="72"/>
      <c r="C416" s="37"/>
      <c r="D416" s="37"/>
      <c r="E416" s="37"/>
      <c r="F416" s="37"/>
      <c r="G416" s="37"/>
    </row>
    <row r="417" spans="1:7" x14ac:dyDescent="0.2">
      <c r="A417" s="69"/>
      <c r="B417" s="72"/>
      <c r="C417" s="37"/>
      <c r="D417" s="37"/>
      <c r="E417" s="37"/>
      <c r="F417" s="37"/>
      <c r="G417" s="37"/>
    </row>
    <row r="418" spans="1:7" x14ac:dyDescent="0.2">
      <c r="A418" s="69"/>
      <c r="B418" s="72"/>
      <c r="C418" s="37"/>
      <c r="D418" s="37"/>
      <c r="E418" s="37"/>
      <c r="F418" s="37"/>
      <c r="G418" s="37"/>
    </row>
    <row r="419" spans="1:7" x14ac:dyDescent="0.2">
      <c r="A419" s="69"/>
      <c r="B419" s="72"/>
      <c r="C419" s="37"/>
      <c r="D419" s="37"/>
      <c r="E419" s="37"/>
      <c r="F419" s="37"/>
      <c r="G419" s="37"/>
    </row>
    <row r="420" spans="1:7" x14ac:dyDescent="0.2">
      <c r="A420" s="69"/>
      <c r="B420" s="72"/>
      <c r="C420" s="37"/>
      <c r="D420" s="37"/>
      <c r="E420" s="37"/>
      <c r="F420" s="37"/>
      <c r="G420" s="37"/>
    </row>
    <row r="421" spans="1:7" x14ac:dyDescent="0.2">
      <c r="A421" s="69"/>
      <c r="B421" s="72"/>
      <c r="C421" s="37"/>
      <c r="D421" s="37"/>
      <c r="E421" s="37"/>
      <c r="F421" s="37"/>
      <c r="G421" s="37"/>
    </row>
    <row r="422" spans="1:7" x14ac:dyDescent="0.2">
      <c r="A422" s="69"/>
      <c r="B422" s="72"/>
      <c r="C422" s="37"/>
      <c r="D422" s="37"/>
      <c r="E422" s="37"/>
      <c r="F422" s="37"/>
      <c r="G422" s="37"/>
    </row>
    <row r="423" spans="1:7" x14ac:dyDescent="0.2">
      <c r="A423" s="69"/>
      <c r="B423" s="72"/>
      <c r="C423" s="37"/>
      <c r="D423" s="37"/>
      <c r="E423" s="37"/>
      <c r="F423" s="37"/>
      <c r="G423" s="37"/>
    </row>
    <row r="424" spans="1:7" x14ac:dyDescent="0.2">
      <c r="A424" s="69"/>
      <c r="B424" s="72"/>
      <c r="C424" s="37"/>
      <c r="D424" s="37"/>
      <c r="E424" s="37"/>
      <c r="F424" s="37"/>
      <c r="G424" s="37"/>
    </row>
    <row r="425" spans="1:7" x14ac:dyDescent="0.2">
      <c r="A425" s="69"/>
      <c r="B425" s="72"/>
      <c r="C425" s="37"/>
      <c r="D425" s="37"/>
      <c r="E425" s="37"/>
      <c r="F425" s="37"/>
      <c r="G425" s="37"/>
    </row>
    <row r="426" spans="1:7" x14ac:dyDescent="0.2">
      <c r="A426" s="69"/>
      <c r="B426" s="72"/>
      <c r="C426" s="37"/>
      <c r="D426" s="37"/>
      <c r="E426" s="37"/>
      <c r="F426" s="37"/>
      <c r="G426" s="37"/>
    </row>
    <row r="427" spans="1:7" x14ac:dyDescent="0.2">
      <c r="A427" s="69"/>
      <c r="B427" s="72"/>
      <c r="C427" s="37"/>
      <c r="D427" s="37"/>
      <c r="E427" s="37"/>
      <c r="F427" s="37"/>
      <c r="G427" s="37"/>
    </row>
    <row r="428" spans="1:7" x14ac:dyDescent="0.2">
      <c r="A428" s="69"/>
      <c r="B428" s="72"/>
      <c r="C428" s="37"/>
      <c r="D428" s="37"/>
      <c r="E428" s="37"/>
      <c r="F428" s="37"/>
      <c r="G428" s="37"/>
    </row>
    <row r="429" spans="1:7" x14ac:dyDescent="0.2">
      <c r="A429" s="69"/>
      <c r="B429" s="72"/>
      <c r="C429" s="37"/>
      <c r="D429" s="37"/>
      <c r="E429" s="37"/>
      <c r="F429" s="37"/>
      <c r="G429" s="37"/>
    </row>
    <row r="430" spans="1:7" x14ac:dyDescent="0.2">
      <c r="A430" s="69"/>
      <c r="B430" s="72"/>
      <c r="C430" s="37"/>
      <c r="D430" s="37"/>
      <c r="E430" s="37"/>
      <c r="F430" s="37"/>
      <c r="G430" s="37"/>
    </row>
    <row r="431" spans="1:7" x14ac:dyDescent="0.2">
      <c r="A431" s="69"/>
      <c r="B431" s="72"/>
      <c r="C431" s="37"/>
      <c r="D431" s="37"/>
      <c r="E431" s="37"/>
      <c r="F431" s="37"/>
      <c r="G431" s="37"/>
    </row>
    <row r="432" spans="1:7" x14ac:dyDescent="0.2">
      <c r="A432" s="69"/>
      <c r="B432" s="72"/>
      <c r="C432" s="37"/>
      <c r="D432" s="37"/>
      <c r="E432" s="37"/>
      <c r="F432" s="37"/>
      <c r="G432" s="37"/>
    </row>
    <row r="433" spans="1:7" x14ac:dyDescent="0.2">
      <c r="A433" s="69"/>
      <c r="B433" s="72"/>
      <c r="C433" s="37"/>
      <c r="D433" s="37"/>
      <c r="E433" s="37"/>
      <c r="F433" s="37"/>
      <c r="G433" s="37"/>
    </row>
    <row r="434" spans="1:7" x14ac:dyDescent="0.2">
      <c r="A434" s="69"/>
      <c r="B434" s="72"/>
      <c r="C434" s="37"/>
      <c r="D434" s="37"/>
      <c r="E434" s="37"/>
      <c r="F434" s="37"/>
      <c r="G434" s="37"/>
    </row>
    <row r="435" spans="1:7" x14ac:dyDescent="0.2">
      <c r="A435" s="69"/>
      <c r="B435" s="72"/>
      <c r="C435" s="37"/>
      <c r="D435" s="37"/>
      <c r="E435" s="37"/>
      <c r="F435" s="37"/>
      <c r="G435" s="37"/>
    </row>
    <row r="436" spans="1:7" x14ac:dyDescent="0.2">
      <c r="A436" s="69"/>
      <c r="B436" s="72"/>
      <c r="C436" s="37"/>
      <c r="D436" s="37"/>
      <c r="E436" s="37"/>
      <c r="F436" s="37"/>
      <c r="G436" s="37"/>
    </row>
    <row r="437" spans="1:7" x14ac:dyDescent="0.2">
      <c r="A437" s="69"/>
      <c r="B437" s="72"/>
      <c r="C437" s="37"/>
      <c r="D437" s="37"/>
      <c r="E437" s="37"/>
      <c r="F437" s="37"/>
      <c r="G437" s="37"/>
    </row>
    <row r="438" spans="1:7" x14ac:dyDescent="0.2">
      <c r="A438" s="69"/>
      <c r="B438" s="72"/>
      <c r="C438" s="37"/>
      <c r="D438" s="37"/>
      <c r="E438" s="37"/>
      <c r="F438" s="37"/>
      <c r="G438" s="37"/>
    </row>
    <row r="439" spans="1:7" x14ac:dyDescent="0.2">
      <c r="A439" s="69"/>
      <c r="B439" s="72"/>
      <c r="C439" s="37"/>
      <c r="D439" s="37"/>
      <c r="E439" s="37"/>
      <c r="F439" s="37"/>
      <c r="G439" s="37"/>
    </row>
    <row r="440" spans="1:7" x14ac:dyDescent="0.2">
      <c r="A440" s="69"/>
      <c r="B440" s="72"/>
      <c r="C440" s="37"/>
      <c r="D440" s="37"/>
      <c r="E440" s="37"/>
      <c r="F440" s="37"/>
      <c r="G440" s="37"/>
    </row>
    <row r="441" spans="1:7" x14ac:dyDescent="0.2">
      <c r="A441" s="69"/>
      <c r="B441" s="72"/>
      <c r="C441" s="37"/>
      <c r="D441" s="37"/>
      <c r="E441" s="37"/>
      <c r="F441" s="37"/>
      <c r="G441" s="37"/>
    </row>
    <row r="442" spans="1:7" x14ac:dyDescent="0.2">
      <c r="A442" s="69"/>
      <c r="B442" s="72"/>
      <c r="C442" s="37"/>
      <c r="D442" s="37"/>
      <c r="E442" s="37"/>
      <c r="F442" s="37"/>
      <c r="G442" s="37"/>
    </row>
    <row r="443" spans="1:7" x14ac:dyDescent="0.2">
      <c r="A443" s="69"/>
      <c r="B443" s="72"/>
      <c r="C443" s="37"/>
      <c r="D443" s="37"/>
      <c r="E443" s="37"/>
      <c r="F443" s="37"/>
      <c r="G443" s="37"/>
    </row>
    <row r="444" spans="1:7" x14ac:dyDescent="0.2">
      <c r="A444" s="69"/>
      <c r="B444" s="72"/>
      <c r="C444" s="37"/>
      <c r="D444" s="37"/>
      <c r="E444" s="37"/>
      <c r="F444" s="37"/>
      <c r="G444" s="37"/>
    </row>
    <row r="445" spans="1:7" x14ac:dyDescent="0.2">
      <c r="A445" s="69"/>
      <c r="B445" s="72"/>
      <c r="C445" s="37"/>
      <c r="D445" s="37"/>
      <c r="E445" s="37"/>
      <c r="F445" s="37"/>
      <c r="G445" s="37"/>
    </row>
    <row r="446" spans="1:7" x14ac:dyDescent="0.2">
      <c r="A446" s="69"/>
      <c r="B446" s="72"/>
      <c r="C446" s="37"/>
      <c r="D446" s="37"/>
      <c r="E446" s="37"/>
      <c r="F446" s="37"/>
      <c r="G446" s="37"/>
    </row>
    <row r="447" spans="1:7" x14ac:dyDescent="0.2">
      <c r="A447" s="69"/>
      <c r="B447" s="72"/>
      <c r="C447" s="37"/>
      <c r="D447" s="37"/>
      <c r="E447" s="37"/>
      <c r="F447" s="37"/>
      <c r="G447" s="37"/>
    </row>
    <row r="448" spans="1:7" x14ac:dyDescent="0.2">
      <c r="A448" s="69"/>
      <c r="B448" s="72"/>
      <c r="C448" s="37"/>
      <c r="D448" s="37"/>
      <c r="E448" s="37"/>
      <c r="F448" s="37"/>
      <c r="G448" s="37"/>
    </row>
    <row r="449" spans="1:7" x14ac:dyDescent="0.2">
      <c r="A449" s="69"/>
      <c r="B449" s="72"/>
      <c r="C449" s="37"/>
      <c r="D449" s="37"/>
      <c r="E449" s="37"/>
      <c r="F449" s="37"/>
      <c r="G449" s="37"/>
    </row>
    <row r="450" spans="1:7" x14ac:dyDescent="0.2">
      <c r="A450" s="69"/>
      <c r="B450" s="72"/>
      <c r="C450" s="37"/>
      <c r="D450" s="37"/>
      <c r="E450" s="37"/>
      <c r="F450" s="37"/>
      <c r="G450" s="37"/>
    </row>
    <row r="451" spans="1:7" x14ac:dyDescent="0.2">
      <c r="A451" s="69"/>
      <c r="B451" s="72"/>
      <c r="C451" s="37"/>
      <c r="D451" s="37"/>
      <c r="E451" s="37"/>
      <c r="F451" s="37"/>
      <c r="G451" s="37"/>
    </row>
    <row r="452" spans="1:7" x14ac:dyDescent="0.2">
      <c r="A452" s="69"/>
      <c r="B452" s="72"/>
      <c r="C452" s="37"/>
      <c r="D452" s="37"/>
      <c r="E452" s="37"/>
      <c r="F452" s="37"/>
      <c r="G452" s="37"/>
    </row>
    <row r="453" spans="1:7" x14ac:dyDescent="0.2">
      <c r="A453" s="69"/>
      <c r="B453" s="72"/>
      <c r="C453" s="37"/>
      <c r="D453" s="37"/>
      <c r="E453" s="37"/>
      <c r="F453" s="37"/>
      <c r="G453" s="37"/>
    </row>
    <row r="454" spans="1:7" x14ac:dyDescent="0.2">
      <c r="A454" s="69"/>
      <c r="B454" s="72"/>
      <c r="C454" s="37"/>
      <c r="D454" s="37"/>
      <c r="E454" s="37"/>
      <c r="F454" s="37"/>
      <c r="G454" s="37"/>
    </row>
    <row r="455" spans="1:7" x14ac:dyDescent="0.2">
      <c r="A455" s="69"/>
      <c r="B455" s="72"/>
      <c r="C455" s="37"/>
      <c r="D455" s="37"/>
      <c r="E455" s="37"/>
      <c r="F455" s="37"/>
      <c r="G455" s="37"/>
    </row>
    <row r="456" spans="1:7" x14ac:dyDescent="0.2">
      <c r="A456" s="69"/>
      <c r="B456" s="72"/>
      <c r="C456" s="37"/>
      <c r="D456" s="37"/>
      <c r="E456" s="37"/>
      <c r="F456" s="37"/>
      <c r="G456" s="37"/>
    </row>
    <row r="457" spans="1:7" x14ac:dyDescent="0.2">
      <c r="A457" s="69"/>
      <c r="B457" s="72"/>
      <c r="C457" s="37"/>
      <c r="D457" s="37"/>
      <c r="E457" s="37"/>
      <c r="F457" s="37"/>
      <c r="G457" s="37"/>
    </row>
    <row r="458" spans="1:7" x14ac:dyDescent="0.2">
      <c r="A458" s="69"/>
      <c r="B458" s="72"/>
      <c r="C458" s="37"/>
      <c r="D458" s="37"/>
      <c r="E458" s="37"/>
      <c r="F458" s="37"/>
      <c r="G458" s="37"/>
    </row>
    <row r="459" spans="1:7" x14ac:dyDescent="0.2">
      <c r="A459" s="69"/>
      <c r="B459" s="72"/>
      <c r="C459" s="37"/>
      <c r="D459" s="37"/>
      <c r="E459" s="37"/>
      <c r="F459" s="37"/>
      <c r="G459" s="37"/>
    </row>
    <row r="460" spans="1:7" x14ac:dyDescent="0.2">
      <c r="A460" s="69"/>
      <c r="B460" s="72"/>
      <c r="C460" s="37"/>
      <c r="D460" s="37"/>
      <c r="E460" s="37"/>
      <c r="F460" s="37"/>
      <c r="G460" s="37"/>
    </row>
    <row r="461" spans="1:7" x14ac:dyDescent="0.2">
      <c r="A461" s="69"/>
      <c r="B461" s="72"/>
      <c r="C461" s="37"/>
      <c r="D461" s="37"/>
      <c r="E461" s="37"/>
      <c r="F461" s="37"/>
      <c r="G461" s="37"/>
    </row>
    <row r="462" spans="1:7" x14ac:dyDescent="0.2">
      <c r="A462" s="69"/>
      <c r="B462" s="72"/>
      <c r="C462" s="37"/>
      <c r="D462" s="37"/>
      <c r="E462" s="37"/>
      <c r="F462" s="37"/>
      <c r="G462" s="37"/>
    </row>
    <row r="463" spans="1:7" x14ac:dyDescent="0.2">
      <c r="A463" s="69"/>
      <c r="B463" s="72"/>
      <c r="C463" s="37"/>
      <c r="D463" s="37"/>
      <c r="E463" s="37"/>
      <c r="F463" s="37"/>
      <c r="G463" s="37"/>
    </row>
    <row r="464" spans="1:7" x14ac:dyDescent="0.2">
      <c r="A464" s="69"/>
      <c r="B464" s="72"/>
      <c r="C464" s="37"/>
      <c r="D464" s="37"/>
      <c r="E464" s="37"/>
      <c r="F464" s="37"/>
      <c r="G464" s="37"/>
    </row>
    <row r="465" spans="1:7" x14ac:dyDescent="0.2">
      <c r="A465" s="69"/>
      <c r="B465" s="72"/>
      <c r="C465" s="37"/>
      <c r="D465" s="37"/>
      <c r="E465" s="37"/>
      <c r="F465" s="37"/>
      <c r="G465" s="37"/>
    </row>
    <row r="466" spans="1:7" x14ac:dyDescent="0.2">
      <c r="A466" s="69"/>
      <c r="B466" s="72"/>
      <c r="C466" s="37"/>
      <c r="D466" s="37"/>
      <c r="E466" s="37"/>
      <c r="F466" s="37"/>
      <c r="G466" s="37"/>
    </row>
    <row r="467" spans="1:7" x14ac:dyDescent="0.2">
      <c r="A467" s="69"/>
      <c r="B467" s="72"/>
      <c r="C467" s="37"/>
      <c r="D467" s="37"/>
      <c r="E467" s="37"/>
      <c r="F467" s="37"/>
      <c r="G467" s="37"/>
    </row>
    <row r="468" spans="1:7" x14ac:dyDescent="0.2">
      <c r="A468" s="69"/>
      <c r="B468" s="72"/>
      <c r="C468" s="37"/>
      <c r="D468" s="37"/>
      <c r="E468" s="37"/>
      <c r="F468" s="37"/>
      <c r="G468" s="37"/>
    </row>
    <row r="469" spans="1:7" x14ac:dyDescent="0.2">
      <c r="A469" s="69"/>
      <c r="B469" s="72"/>
      <c r="C469" s="37"/>
      <c r="D469" s="37"/>
      <c r="E469" s="37"/>
      <c r="F469" s="37"/>
      <c r="G469" s="37"/>
    </row>
    <row r="470" spans="1:7" x14ac:dyDescent="0.2">
      <c r="A470" s="69"/>
      <c r="B470" s="72"/>
      <c r="C470" s="37"/>
      <c r="D470" s="37"/>
      <c r="E470" s="37"/>
      <c r="F470" s="37"/>
      <c r="G470" s="37"/>
    </row>
    <row r="471" spans="1:7" x14ac:dyDescent="0.2">
      <c r="A471" s="69"/>
      <c r="B471" s="72"/>
      <c r="C471" s="37"/>
      <c r="D471" s="37"/>
      <c r="E471" s="37"/>
      <c r="F471" s="37"/>
      <c r="G471" s="37"/>
    </row>
    <row r="472" spans="1:7" x14ac:dyDescent="0.2">
      <c r="A472" s="69"/>
      <c r="B472" s="72"/>
      <c r="C472" s="37"/>
      <c r="D472" s="37"/>
      <c r="E472" s="37"/>
      <c r="F472" s="37"/>
      <c r="G472" s="37"/>
    </row>
    <row r="473" spans="1:7" x14ac:dyDescent="0.2">
      <c r="A473" s="69"/>
      <c r="B473" s="72"/>
      <c r="C473" s="37"/>
      <c r="D473" s="37"/>
      <c r="E473" s="37"/>
      <c r="F473" s="37"/>
      <c r="G473" s="37"/>
    </row>
    <row r="474" spans="1:7" x14ac:dyDescent="0.2">
      <c r="A474" s="69"/>
      <c r="B474" s="72"/>
      <c r="C474" s="37"/>
      <c r="D474" s="37"/>
      <c r="E474" s="37"/>
      <c r="F474" s="37"/>
      <c r="G474" s="37"/>
    </row>
    <row r="475" spans="1:7" x14ac:dyDescent="0.2">
      <c r="A475" s="69"/>
      <c r="B475" s="72"/>
      <c r="C475" s="37"/>
      <c r="D475" s="37"/>
      <c r="E475" s="37"/>
      <c r="F475" s="37"/>
      <c r="G475" s="37"/>
    </row>
    <row r="476" spans="1:7" x14ac:dyDescent="0.2">
      <c r="A476" s="69"/>
      <c r="B476" s="72"/>
      <c r="C476" s="37"/>
      <c r="D476" s="37"/>
      <c r="E476" s="37"/>
      <c r="F476" s="37"/>
      <c r="G476" s="37"/>
    </row>
    <row r="477" spans="1:7" x14ac:dyDescent="0.2">
      <c r="A477" s="69"/>
      <c r="B477" s="72"/>
      <c r="C477" s="37"/>
      <c r="D477" s="37"/>
      <c r="E477" s="37"/>
      <c r="F477" s="37"/>
      <c r="G477" s="37"/>
    </row>
    <row r="478" spans="1:7" x14ac:dyDescent="0.2">
      <c r="A478" s="69"/>
      <c r="B478" s="72"/>
      <c r="C478" s="37"/>
      <c r="D478" s="37"/>
      <c r="E478" s="37"/>
      <c r="F478" s="37"/>
      <c r="G478" s="37"/>
    </row>
    <row r="479" spans="1:7" x14ac:dyDescent="0.2">
      <c r="A479" s="69"/>
      <c r="B479" s="72"/>
      <c r="C479" s="37"/>
      <c r="D479" s="37"/>
      <c r="E479" s="37"/>
      <c r="F479" s="37"/>
      <c r="G479" s="37"/>
    </row>
    <row r="480" spans="1:7" x14ac:dyDescent="0.2">
      <c r="A480" s="69"/>
      <c r="B480" s="72"/>
      <c r="C480" s="37"/>
      <c r="D480" s="37"/>
      <c r="E480" s="37"/>
      <c r="F480" s="37"/>
      <c r="G480" s="37"/>
    </row>
    <row r="481" spans="1:7" x14ac:dyDescent="0.2">
      <c r="A481" s="69"/>
      <c r="B481" s="72"/>
      <c r="C481" s="37"/>
      <c r="D481" s="37"/>
      <c r="E481" s="37"/>
      <c r="F481" s="37"/>
      <c r="G481" s="37"/>
    </row>
    <row r="482" spans="1:7" x14ac:dyDescent="0.2">
      <c r="A482" s="69"/>
      <c r="B482" s="72"/>
      <c r="C482" s="37"/>
      <c r="D482" s="37"/>
      <c r="E482" s="37"/>
      <c r="F482" s="37"/>
      <c r="G482" s="37"/>
    </row>
    <row r="483" spans="1:7" x14ac:dyDescent="0.2">
      <c r="A483" s="69"/>
      <c r="B483" s="72"/>
      <c r="C483" s="37"/>
      <c r="D483" s="37"/>
      <c r="E483" s="37"/>
      <c r="F483" s="37"/>
      <c r="G483" s="37"/>
    </row>
    <row r="484" spans="1:7" x14ac:dyDescent="0.2">
      <c r="A484" s="69"/>
      <c r="B484" s="72"/>
      <c r="C484" s="37"/>
      <c r="D484" s="37"/>
      <c r="E484" s="37"/>
      <c r="F484" s="37"/>
      <c r="G484" s="37"/>
    </row>
    <row r="485" spans="1:7" x14ac:dyDescent="0.2">
      <c r="A485" s="69"/>
      <c r="B485" s="72"/>
      <c r="C485" s="37"/>
      <c r="D485" s="37"/>
      <c r="E485" s="37"/>
      <c r="F485" s="37"/>
      <c r="G485" s="37"/>
    </row>
    <row r="486" spans="1:7" x14ac:dyDescent="0.2">
      <c r="A486" s="69"/>
      <c r="B486" s="72"/>
      <c r="C486" s="37"/>
      <c r="D486" s="37"/>
      <c r="E486" s="37"/>
      <c r="F486" s="37"/>
      <c r="G486" s="37"/>
    </row>
    <row r="487" spans="1:7" x14ac:dyDescent="0.2">
      <c r="A487" s="69"/>
      <c r="B487" s="72"/>
      <c r="C487" s="37"/>
      <c r="D487" s="37"/>
      <c r="E487" s="37"/>
      <c r="F487" s="37"/>
      <c r="G487" s="37"/>
    </row>
    <row r="488" spans="1:7" x14ac:dyDescent="0.2">
      <c r="A488" s="69"/>
      <c r="B488" s="72"/>
      <c r="C488" s="37"/>
      <c r="D488" s="37"/>
      <c r="E488" s="37"/>
      <c r="F488" s="37"/>
      <c r="G488" s="37"/>
    </row>
    <row r="489" spans="1:7" x14ac:dyDescent="0.2">
      <c r="A489" s="69"/>
      <c r="B489" s="72"/>
      <c r="C489" s="37"/>
      <c r="D489" s="37"/>
      <c r="E489" s="37"/>
      <c r="F489" s="37"/>
      <c r="G489" s="37"/>
    </row>
    <row r="490" spans="1:7" x14ac:dyDescent="0.2">
      <c r="A490" s="69"/>
      <c r="B490" s="72"/>
      <c r="C490" s="37"/>
      <c r="D490" s="37"/>
      <c r="E490" s="37"/>
      <c r="F490" s="37"/>
      <c r="G490" s="37"/>
    </row>
    <row r="491" spans="1:7" x14ac:dyDescent="0.2">
      <c r="A491" s="69"/>
      <c r="B491" s="72"/>
      <c r="C491" s="37"/>
      <c r="D491" s="37"/>
      <c r="E491" s="37"/>
      <c r="F491" s="37"/>
      <c r="G491" s="37"/>
    </row>
    <row r="492" spans="1:7" x14ac:dyDescent="0.2">
      <c r="A492" s="69"/>
      <c r="B492" s="72"/>
      <c r="C492" s="37"/>
      <c r="D492" s="37"/>
      <c r="E492" s="37"/>
      <c r="F492" s="37"/>
      <c r="G492" s="37"/>
    </row>
    <row r="493" spans="1:7" x14ac:dyDescent="0.2">
      <c r="A493" s="69"/>
      <c r="B493" s="72"/>
      <c r="C493" s="37"/>
      <c r="D493" s="37"/>
      <c r="E493" s="37"/>
      <c r="F493" s="37"/>
      <c r="G493" s="37"/>
    </row>
    <row r="494" spans="1:7" x14ac:dyDescent="0.2">
      <c r="A494" s="69"/>
      <c r="B494" s="72"/>
      <c r="C494" s="37"/>
      <c r="D494" s="37"/>
      <c r="E494" s="37"/>
      <c r="F494" s="37"/>
      <c r="G494" s="37"/>
    </row>
    <row r="495" spans="1:7" x14ac:dyDescent="0.2">
      <c r="A495" s="69"/>
      <c r="B495" s="72"/>
      <c r="C495" s="37"/>
      <c r="D495" s="37"/>
      <c r="E495" s="37"/>
      <c r="F495" s="37"/>
      <c r="G495" s="37"/>
    </row>
    <row r="496" spans="1:7" x14ac:dyDescent="0.2">
      <c r="A496" s="69"/>
      <c r="B496" s="72"/>
      <c r="C496" s="37"/>
      <c r="D496" s="37"/>
      <c r="E496" s="37"/>
      <c r="F496" s="37"/>
      <c r="G496" s="37"/>
    </row>
    <row r="497" spans="1:7" x14ac:dyDescent="0.2">
      <c r="A497" s="69"/>
      <c r="B497" s="72"/>
      <c r="C497" s="37"/>
      <c r="D497" s="37"/>
      <c r="E497" s="37"/>
      <c r="F497" s="37"/>
      <c r="G497" s="37"/>
    </row>
    <row r="498" spans="1:7" x14ac:dyDescent="0.2">
      <c r="A498" s="69"/>
      <c r="B498" s="72"/>
      <c r="C498" s="37"/>
      <c r="D498" s="37"/>
      <c r="E498" s="37"/>
      <c r="F498" s="37"/>
      <c r="G498" s="37"/>
    </row>
    <row r="499" spans="1:7" x14ac:dyDescent="0.2">
      <c r="A499" s="69"/>
      <c r="B499" s="72"/>
      <c r="C499" s="37"/>
      <c r="D499" s="37"/>
      <c r="E499" s="37"/>
      <c r="F499" s="37"/>
      <c r="G499" s="37"/>
    </row>
    <row r="500" spans="1:7" x14ac:dyDescent="0.2">
      <c r="A500" s="69"/>
      <c r="B500" s="72"/>
      <c r="C500" s="37"/>
      <c r="D500" s="37"/>
      <c r="E500" s="37"/>
      <c r="F500" s="37"/>
      <c r="G500" s="37"/>
    </row>
    <row r="501" spans="1:7" x14ac:dyDescent="0.2">
      <c r="A501" s="69"/>
      <c r="B501" s="72"/>
      <c r="C501" s="37"/>
      <c r="D501" s="37"/>
      <c r="E501" s="37"/>
      <c r="F501" s="37"/>
      <c r="G501" s="37"/>
    </row>
    <row r="502" spans="1:7" x14ac:dyDescent="0.2">
      <c r="A502" s="69"/>
      <c r="B502" s="72"/>
      <c r="C502" s="37"/>
      <c r="D502" s="37"/>
      <c r="E502" s="37"/>
      <c r="F502" s="37"/>
      <c r="G502" s="37"/>
    </row>
    <row r="503" spans="1:7" x14ac:dyDescent="0.2">
      <c r="A503" s="69"/>
      <c r="B503" s="72"/>
      <c r="C503" s="37"/>
      <c r="D503" s="37"/>
      <c r="E503" s="37"/>
      <c r="F503" s="37"/>
      <c r="G503" s="37"/>
    </row>
    <row r="504" spans="1:7" x14ac:dyDescent="0.2">
      <c r="A504" s="69"/>
      <c r="B504" s="72"/>
      <c r="C504" s="37"/>
      <c r="D504" s="37"/>
      <c r="E504" s="37"/>
      <c r="F504" s="37"/>
      <c r="G504" s="37"/>
    </row>
    <row r="505" spans="1:7" x14ac:dyDescent="0.2">
      <c r="A505" s="69"/>
      <c r="B505" s="72"/>
      <c r="C505" s="37"/>
      <c r="D505" s="37"/>
      <c r="E505" s="37"/>
      <c r="F505" s="37"/>
      <c r="G505" s="37"/>
    </row>
    <row r="506" spans="1:7" x14ac:dyDescent="0.2">
      <c r="A506" s="69"/>
      <c r="B506" s="72"/>
      <c r="C506" s="37"/>
      <c r="D506" s="37"/>
      <c r="E506" s="37"/>
      <c r="F506" s="37"/>
      <c r="G506" s="37"/>
    </row>
    <row r="507" spans="1:7" x14ac:dyDescent="0.2">
      <c r="A507" s="69"/>
      <c r="B507" s="72"/>
      <c r="C507" s="37"/>
      <c r="D507" s="37"/>
      <c r="E507" s="37"/>
      <c r="F507" s="37"/>
      <c r="G507" s="37"/>
    </row>
    <row r="508" spans="1:7" x14ac:dyDescent="0.2">
      <c r="A508" s="69"/>
      <c r="B508" s="72"/>
      <c r="C508" s="37"/>
      <c r="D508" s="37"/>
      <c r="E508" s="37"/>
      <c r="F508" s="37"/>
      <c r="G508" s="37"/>
    </row>
    <row r="509" spans="1:7" x14ac:dyDescent="0.2">
      <c r="A509" s="69"/>
      <c r="B509" s="72"/>
      <c r="C509" s="37"/>
      <c r="D509" s="37"/>
      <c r="E509" s="37"/>
      <c r="F509" s="37"/>
      <c r="G509" s="37"/>
    </row>
    <row r="510" spans="1:7" x14ac:dyDescent="0.2">
      <c r="A510" s="69"/>
      <c r="B510" s="72"/>
      <c r="C510" s="37"/>
      <c r="D510" s="37"/>
      <c r="E510" s="37"/>
      <c r="F510" s="37"/>
      <c r="G510" s="37"/>
    </row>
    <row r="511" spans="1:7" x14ac:dyDescent="0.2">
      <c r="A511" s="69"/>
      <c r="B511" s="72"/>
      <c r="C511" s="37"/>
      <c r="D511" s="37"/>
      <c r="E511" s="37"/>
      <c r="F511" s="37"/>
      <c r="G511" s="37"/>
    </row>
    <row r="512" spans="1:7" x14ac:dyDescent="0.2">
      <c r="A512" s="69"/>
      <c r="B512" s="72"/>
      <c r="C512" s="37"/>
      <c r="D512" s="37"/>
      <c r="E512" s="37"/>
      <c r="F512" s="37"/>
      <c r="G512" s="37"/>
    </row>
    <row r="513" spans="1:7" x14ac:dyDescent="0.2">
      <c r="A513" s="69"/>
      <c r="B513" s="72"/>
      <c r="C513" s="37"/>
      <c r="D513" s="37"/>
      <c r="E513" s="37"/>
      <c r="F513" s="37"/>
      <c r="G513" s="37"/>
    </row>
    <row r="514" spans="1:7" x14ac:dyDescent="0.2">
      <c r="A514" s="69"/>
      <c r="B514" s="72"/>
      <c r="C514" s="37"/>
      <c r="D514" s="37"/>
      <c r="E514" s="37"/>
      <c r="F514" s="37"/>
      <c r="G514" s="37"/>
    </row>
    <row r="515" spans="1:7" x14ac:dyDescent="0.2">
      <c r="A515" s="69"/>
      <c r="B515" s="72"/>
      <c r="C515" s="37"/>
      <c r="D515" s="37"/>
      <c r="E515" s="37"/>
      <c r="F515" s="37"/>
      <c r="G515" s="37"/>
    </row>
    <row r="516" spans="1:7" x14ac:dyDescent="0.2">
      <c r="A516" s="69"/>
      <c r="B516" s="72"/>
      <c r="C516" s="37"/>
      <c r="D516" s="37"/>
      <c r="E516" s="37"/>
      <c r="F516" s="37"/>
      <c r="G516" s="37"/>
    </row>
    <row r="517" spans="1:7" x14ac:dyDescent="0.2">
      <c r="A517" s="69"/>
      <c r="B517" s="72"/>
      <c r="C517" s="37"/>
      <c r="D517" s="37"/>
      <c r="E517" s="37"/>
      <c r="F517" s="37"/>
      <c r="G517" s="37"/>
    </row>
    <row r="518" spans="1:7" x14ac:dyDescent="0.2">
      <c r="A518" s="69"/>
      <c r="B518" s="72"/>
      <c r="C518" s="37"/>
      <c r="D518" s="37"/>
      <c r="E518" s="37"/>
      <c r="F518" s="37"/>
      <c r="G518" s="37"/>
    </row>
    <row r="519" spans="1:7" x14ac:dyDescent="0.2">
      <c r="A519" s="69"/>
      <c r="B519" s="72"/>
      <c r="C519" s="37"/>
      <c r="D519" s="37"/>
      <c r="E519" s="37"/>
      <c r="F519" s="37"/>
      <c r="G519" s="37"/>
    </row>
    <row r="520" spans="1:7" x14ac:dyDescent="0.2">
      <c r="A520" s="69"/>
      <c r="B520" s="72"/>
      <c r="C520" s="37"/>
      <c r="D520" s="37"/>
      <c r="E520" s="37"/>
      <c r="F520" s="37"/>
      <c r="G520" s="37"/>
    </row>
    <row r="521" spans="1:7" x14ac:dyDescent="0.2">
      <c r="A521" s="69"/>
      <c r="B521" s="72"/>
      <c r="C521" s="37"/>
      <c r="D521" s="37"/>
      <c r="E521" s="37"/>
      <c r="F521" s="37"/>
      <c r="G521" s="37"/>
    </row>
    <row r="522" spans="1:7" x14ac:dyDescent="0.2">
      <c r="A522" s="69"/>
      <c r="B522" s="72"/>
      <c r="C522" s="37"/>
      <c r="D522" s="37"/>
      <c r="E522" s="37"/>
      <c r="F522" s="37"/>
      <c r="G522" s="37"/>
    </row>
    <row r="523" spans="1:7" x14ac:dyDescent="0.2">
      <c r="A523" s="69"/>
      <c r="B523" s="72"/>
      <c r="C523" s="37"/>
      <c r="D523" s="37"/>
      <c r="E523" s="37"/>
      <c r="F523" s="37"/>
      <c r="G523" s="37"/>
    </row>
    <row r="524" spans="1:7" x14ac:dyDescent="0.2">
      <c r="A524" s="69"/>
      <c r="B524" s="72"/>
      <c r="C524" s="37"/>
      <c r="D524" s="37"/>
      <c r="E524" s="37"/>
      <c r="F524" s="37"/>
      <c r="G524" s="37"/>
    </row>
    <row r="525" spans="1:7" x14ac:dyDescent="0.2">
      <c r="A525" s="69"/>
      <c r="B525" s="72"/>
      <c r="C525" s="37"/>
      <c r="D525" s="37"/>
      <c r="E525" s="37"/>
      <c r="F525" s="37"/>
      <c r="G525" s="37"/>
    </row>
  </sheetData>
  <mergeCells count="4">
    <mergeCell ref="A203:B203"/>
    <mergeCell ref="A1:G1"/>
    <mergeCell ref="A2:G2"/>
    <mergeCell ref="K2:O2"/>
  </mergeCells>
  <pageMargins left="0.25" right="0.25" top="0.75" bottom="0.75" header="0.3" footer="0.3"/>
  <pageSetup paperSize="9" scale="90" firstPageNumber="3" orientation="landscape" useFirstPageNumber="1" verticalDpi="300" r:id="rId1"/>
  <headerFooter alignWithMargins="0">
    <oddFooter>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Prih-rash, ekon.klasif.</vt:lpstr>
      <vt:lpstr>Prih-rash, izvori financ.</vt:lpstr>
      <vt:lpstr>Rashodi, funkcijska klas.</vt:lpstr>
      <vt:lpstr>Račun financiranja</vt:lpstr>
      <vt:lpstr>Posebni dio</vt:lpstr>
      <vt:lpstr>List2</vt:lpstr>
      <vt:lpstr>'Posebni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Nada</cp:lastModifiedBy>
  <cp:lastPrinted>2023-10-10T14:46:11Z</cp:lastPrinted>
  <dcterms:created xsi:type="dcterms:W3CDTF">2022-08-12T12:51:27Z</dcterms:created>
  <dcterms:modified xsi:type="dcterms:W3CDTF">2023-10-10T14:49:04Z</dcterms:modified>
</cp:coreProperties>
</file>