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žetak " sheetId="8" r:id="rId1"/>
    <sheet name="Rač prih i rash - ekon.klasif." sheetId="4" r:id="rId2"/>
    <sheet name="Prih i rash - izvori financ." sheetId="6" r:id="rId3"/>
    <sheet name="Rashodi - funkcijska klas." sheetId="7" r:id="rId4"/>
    <sheet name="Programska klasif.-pos.dio" sheetId="3" r:id="rId5"/>
    <sheet name="List1" sheetId="1" r:id="rId6"/>
  </sheets>
  <definedNames>
    <definedName name="_xlnm._FilterDatabase" localSheetId="4" hidden="1">'Programska klasif.-pos.dio'!#REF!</definedName>
    <definedName name="_xlnm.Print_Titles" localSheetId="4">'Programska klasif.-pos.dio'!$1:$3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8" l="1"/>
  <c r="H9" i="8"/>
  <c r="G6" i="8"/>
  <c r="H6" i="8"/>
  <c r="F9" i="8"/>
  <c r="F6" i="8"/>
  <c r="G12" i="8" l="1"/>
  <c r="F12" i="8"/>
  <c r="F26" i="8" s="1"/>
  <c r="H12" i="8"/>
  <c r="D39" i="4" l="1"/>
  <c r="E39" i="4"/>
  <c r="C39" i="4"/>
  <c r="E64" i="4"/>
  <c r="D64" i="4"/>
  <c r="C64" i="4"/>
  <c r="C191" i="3" l="1"/>
  <c r="D191" i="3"/>
  <c r="E191" i="3"/>
  <c r="D167" i="3"/>
  <c r="E167" i="3"/>
  <c r="C167" i="3"/>
  <c r="D158" i="3"/>
  <c r="E158" i="3"/>
  <c r="C158" i="3"/>
  <c r="C65" i="3"/>
  <c r="D65" i="3"/>
  <c r="E65" i="3"/>
  <c r="D15" i="7" l="1"/>
  <c r="C15" i="7"/>
  <c r="B15" i="7"/>
  <c r="D13" i="7"/>
  <c r="C13" i="7"/>
  <c r="B13" i="7"/>
  <c r="D11" i="7"/>
  <c r="C11" i="7"/>
  <c r="B11" i="7"/>
  <c r="D10" i="7" l="1"/>
  <c r="D9" i="7" s="1"/>
  <c r="C10" i="7"/>
  <c r="C9" i="7" s="1"/>
  <c r="B10" i="7"/>
  <c r="B9" i="7" s="1"/>
  <c r="D81" i="4" l="1"/>
  <c r="E81" i="4"/>
  <c r="E85" i="4"/>
  <c r="D77" i="4"/>
  <c r="D76" i="4" s="1"/>
  <c r="E77" i="4"/>
  <c r="E76" i="4" s="1"/>
  <c r="D72" i="4"/>
  <c r="D71" i="4" s="1"/>
  <c r="E72" i="4"/>
  <c r="E71" i="4" s="1"/>
  <c r="D54" i="4"/>
  <c r="E54" i="4"/>
  <c r="E47" i="4"/>
  <c r="E42" i="4"/>
  <c r="E37" i="4"/>
  <c r="E35" i="4"/>
  <c r="D27" i="4"/>
  <c r="D26" i="4" s="1"/>
  <c r="E27" i="4"/>
  <c r="E26" i="4" s="1"/>
  <c r="D24" i="4"/>
  <c r="D23" i="4" s="1"/>
  <c r="E24" i="4"/>
  <c r="E23" i="4" s="1"/>
  <c r="D21" i="4"/>
  <c r="E21" i="4"/>
  <c r="D19" i="4"/>
  <c r="E19" i="4"/>
  <c r="D16" i="4"/>
  <c r="D15" i="4" s="1"/>
  <c r="E16" i="4"/>
  <c r="E15" i="4" s="1"/>
  <c r="D13" i="4"/>
  <c r="D12" i="4" s="1"/>
  <c r="E13" i="4"/>
  <c r="E12" i="4" s="1"/>
  <c r="D10" i="4"/>
  <c r="D9" i="4" s="1"/>
  <c r="E10" i="4"/>
  <c r="E9" i="4" s="1"/>
  <c r="D18" i="4" l="1"/>
  <c r="E34" i="4"/>
  <c r="E80" i="4"/>
  <c r="E79" i="4" s="1"/>
  <c r="E41" i="4"/>
  <c r="E18" i="4"/>
  <c r="E8" i="4" s="1"/>
  <c r="E7" i="4" s="1"/>
  <c r="D8" i="4"/>
  <c r="D7" i="4" s="1"/>
  <c r="D130" i="6"/>
  <c r="E130" i="6"/>
  <c r="C130" i="6"/>
  <c r="D114" i="6"/>
  <c r="E114" i="6"/>
  <c r="C114" i="6"/>
  <c r="D122" i="6"/>
  <c r="E122" i="6"/>
  <c r="C122" i="6"/>
  <c r="E100" i="6"/>
  <c r="D88" i="6"/>
  <c r="E88" i="6"/>
  <c r="C88" i="6"/>
  <c r="E33" i="4" l="1"/>
  <c r="E32" i="4" s="1"/>
  <c r="E168" i="6"/>
  <c r="E165" i="6"/>
  <c r="E164" i="6" s="1"/>
  <c r="E163" i="6" s="1"/>
  <c r="E160" i="6"/>
  <c r="E159" i="6" s="1"/>
  <c r="E154" i="6"/>
  <c r="E144" i="6"/>
  <c r="E138" i="6"/>
  <c r="E134" i="6"/>
  <c r="E127" i="6"/>
  <c r="E126" i="6" s="1"/>
  <c r="E119" i="6"/>
  <c r="E111" i="6"/>
  <c r="E108" i="6"/>
  <c r="E106" i="6"/>
  <c r="E104" i="6"/>
  <c r="E99" i="6"/>
  <c r="E97" i="6"/>
  <c r="E96" i="6" s="1"/>
  <c r="E92" i="6"/>
  <c r="E85" i="6"/>
  <c r="E83" i="6"/>
  <c r="E79" i="6"/>
  <c r="E77" i="6"/>
  <c r="E74" i="6"/>
  <c r="E73" i="6" s="1"/>
  <c r="E71" i="6"/>
  <c r="E70" i="6" s="1"/>
  <c r="E66" i="6"/>
  <c r="E58" i="6"/>
  <c r="E51" i="6"/>
  <c r="E47" i="6"/>
  <c r="E43" i="6"/>
  <c r="E41" i="6"/>
  <c r="E39" i="6"/>
  <c r="D17" i="6"/>
  <c r="E17" i="6"/>
  <c r="D29" i="6"/>
  <c r="E29" i="6"/>
  <c r="D26" i="6"/>
  <c r="E26" i="6"/>
  <c r="D9" i="6"/>
  <c r="E9" i="6"/>
  <c r="D12" i="6"/>
  <c r="E12" i="6"/>
  <c r="D15" i="6"/>
  <c r="E15" i="6"/>
  <c r="D20" i="6"/>
  <c r="E20" i="6"/>
  <c r="D23" i="6"/>
  <c r="E23" i="6"/>
  <c r="C85" i="6"/>
  <c r="E110" i="6" l="1"/>
  <c r="D7" i="6"/>
  <c r="E7" i="6"/>
  <c r="E76" i="6"/>
  <c r="E38" i="6"/>
  <c r="E103" i="6"/>
  <c r="E102" i="6" s="1"/>
  <c r="E133" i="6"/>
  <c r="E132" i="6" s="1"/>
  <c r="E82" i="6"/>
  <c r="E81" i="6" s="1"/>
  <c r="E46" i="6"/>
  <c r="E37" i="6" l="1"/>
  <c r="E36" i="6" s="1"/>
  <c r="E207" i="3"/>
  <c r="E206" i="3" s="1"/>
  <c r="E205" i="3" s="1"/>
  <c r="D207" i="3"/>
  <c r="C207" i="3"/>
  <c r="C206" i="3" s="1"/>
  <c r="C205" i="3" s="1"/>
  <c r="E203" i="3"/>
  <c r="E202" i="3" s="1"/>
  <c r="E201" i="3" s="1"/>
  <c r="E200" i="3" s="1"/>
  <c r="E197" i="3"/>
  <c r="E196" i="3" s="1"/>
  <c r="E195" i="3" s="1"/>
  <c r="E190" i="3"/>
  <c r="E189" i="3" s="1"/>
  <c r="E186" i="3"/>
  <c r="E185" i="3" s="1"/>
  <c r="E184" i="3" s="1"/>
  <c r="E182" i="3"/>
  <c r="E181" i="3" s="1"/>
  <c r="E180" i="3" s="1"/>
  <c r="E177" i="3"/>
  <c r="E176" i="3" s="1"/>
  <c r="E175" i="3" s="1"/>
  <c r="E173" i="3"/>
  <c r="E172" i="3" s="1"/>
  <c r="E171" i="3" s="1"/>
  <c r="E166" i="3"/>
  <c r="E162" i="3"/>
  <c r="E152" i="3"/>
  <c r="E140" i="3"/>
  <c r="E136" i="3"/>
  <c r="E127" i="3"/>
  <c r="E120" i="3"/>
  <c r="E119" i="3" s="1"/>
  <c r="E117" i="3" s="1"/>
  <c r="E116" i="3" s="1"/>
  <c r="E109" i="3"/>
  <c r="E108" i="3" s="1"/>
  <c r="E107" i="3" s="1"/>
  <c r="E106" i="3" s="1"/>
  <c r="E103" i="3"/>
  <c r="E102" i="3" s="1"/>
  <c r="E101" i="3" s="1"/>
  <c r="E100" i="3" s="1"/>
  <c r="D114" i="3"/>
  <c r="D113" i="3" s="1"/>
  <c r="D112" i="3" s="1"/>
  <c r="D111" i="3" s="1"/>
  <c r="E114" i="3"/>
  <c r="E113" i="3" s="1"/>
  <c r="E112" i="3" s="1"/>
  <c r="E111" i="3" s="1"/>
  <c r="C114" i="3"/>
  <c r="C113" i="3" s="1"/>
  <c r="C112" i="3" s="1"/>
  <c r="C111" i="3" s="1"/>
  <c r="E96" i="3"/>
  <c r="E92" i="3"/>
  <c r="E86" i="3"/>
  <c r="E82" i="3"/>
  <c r="E77" i="3"/>
  <c r="E76" i="3" s="1"/>
  <c r="D72" i="3"/>
  <c r="D71" i="3" s="1"/>
  <c r="D70" i="3" s="1"/>
  <c r="D69" i="3" s="1"/>
  <c r="E72" i="3"/>
  <c r="E71" i="3" s="1"/>
  <c r="E70" i="3" s="1"/>
  <c r="E69" i="3" s="1"/>
  <c r="C72" i="3"/>
  <c r="C71" i="3" s="1"/>
  <c r="C70" i="3" s="1"/>
  <c r="C69" i="3" s="1"/>
  <c r="C64" i="3" s="1"/>
  <c r="E59" i="3"/>
  <c r="E58" i="3" s="1"/>
  <c r="E57" i="3" s="1"/>
  <c r="E56" i="3" s="1"/>
  <c r="E52" i="3"/>
  <c r="E51" i="3" s="1"/>
  <c r="E45" i="3"/>
  <c r="E44" i="3" s="1"/>
  <c r="E39" i="3"/>
  <c r="E19" i="3"/>
  <c r="E10" i="3"/>
  <c r="E9" i="3" s="1"/>
  <c r="E8" i="3" s="1"/>
  <c r="E7" i="3" s="1"/>
  <c r="E6" i="3" s="1"/>
  <c r="E5" i="3" s="1"/>
  <c r="E188" i="3" l="1"/>
  <c r="E139" i="3"/>
  <c r="E138" i="3" s="1"/>
  <c r="E126" i="3"/>
  <c r="E125" i="3" s="1"/>
  <c r="E91" i="3"/>
  <c r="E90" i="3" s="1"/>
  <c r="E89" i="3" s="1"/>
  <c r="E157" i="3"/>
  <c r="E156" i="3" s="1"/>
  <c r="C63" i="3"/>
  <c r="C62" i="3" s="1"/>
  <c r="E79" i="3"/>
  <c r="E18" i="3"/>
  <c r="E16" i="3" s="1"/>
  <c r="E99" i="3"/>
  <c r="E170" i="3"/>
  <c r="D206" i="3"/>
  <c r="D205" i="3" s="1"/>
  <c r="E179" i="3"/>
  <c r="E164" i="3"/>
  <c r="E165" i="3"/>
  <c r="E118" i="3"/>
  <c r="D64" i="3"/>
  <c r="E81" i="3"/>
  <c r="E80" i="3" s="1"/>
  <c r="E74" i="3"/>
  <c r="E75" i="3"/>
  <c r="E64" i="3"/>
  <c r="E49" i="3"/>
  <c r="E50" i="3"/>
  <c r="E42" i="3"/>
  <c r="E43" i="3"/>
  <c r="D165" i="6"/>
  <c r="C165" i="6"/>
  <c r="D58" i="6"/>
  <c r="C58" i="6"/>
  <c r="D51" i="6"/>
  <c r="C51" i="6"/>
  <c r="D83" i="6"/>
  <c r="C83" i="6"/>
  <c r="D92" i="6"/>
  <c r="C92" i="6"/>
  <c r="D74" i="6"/>
  <c r="D73" i="6" s="1"/>
  <c r="C74" i="6"/>
  <c r="C73" i="6" s="1"/>
  <c r="C15" i="6"/>
  <c r="C17" i="6"/>
  <c r="C77" i="4"/>
  <c r="C76" i="4" s="1"/>
  <c r="C19" i="4"/>
  <c r="E155" i="3" l="1"/>
  <c r="E124" i="3"/>
  <c r="E63" i="3"/>
  <c r="E62" i="3" s="1"/>
  <c r="D63" i="3"/>
  <c r="D62" i="3" s="1"/>
  <c r="E17" i="3"/>
  <c r="E123" i="3"/>
  <c r="E122" i="3" s="1"/>
  <c r="E15" i="3"/>
  <c r="E14" i="3" s="1"/>
  <c r="C140" i="3"/>
  <c r="D140" i="3"/>
  <c r="D152" i="3"/>
  <c r="C152" i="3"/>
  <c r="E55" i="3" l="1"/>
  <c r="E54" i="3" s="1"/>
  <c r="E209" i="3" s="1"/>
  <c r="D96" i="3"/>
  <c r="D92" i="3"/>
  <c r="C96" i="3"/>
  <c r="C92" i="3"/>
  <c r="D91" i="3" l="1"/>
  <c r="D90" i="3" s="1"/>
  <c r="D89" i="3" s="1"/>
  <c r="C91" i="3"/>
  <c r="C90" i="3" l="1"/>
  <c r="D127" i="6"/>
  <c r="D126" i="6" s="1"/>
  <c r="C127" i="6"/>
  <c r="C126" i="6" s="1"/>
  <c r="C82" i="6"/>
  <c r="D111" i="6"/>
  <c r="C111" i="6"/>
  <c r="D168" i="6"/>
  <c r="D164" i="6" s="1"/>
  <c r="D163" i="6" s="1"/>
  <c r="C168" i="6"/>
  <c r="D134" i="6"/>
  <c r="C134" i="6"/>
  <c r="D138" i="6"/>
  <c r="C138" i="6"/>
  <c r="D144" i="6"/>
  <c r="C144" i="6"/>
  <c r="D154" i="6"/>
  <c r="C154" i="6"/>
  <c r="D160" i="6"/>
  <c r="D159" i="6" s="1"/>
  <c r="C160" i="6"/>
  <c r="C159" i="6" s="1"/>
  <c r="D119" i="6"/>
  <c r="C119" i="6"/>
  <c r="D108" i="6"/>
  <c r="C108" i="6"/>
  <c r="D106" i="6"/>
  <c r="C106" i="6"/>
  <c r="D104" i="6"/>
  <c r="C104" i="6"/>
  <c r="D85" i="6"/>
  <c r="D82" i="6" s="1"/>
  <c r="D97" i="6"/>
  <c r="D96" i="6" s="1"/>
  <c r="D100" i="6"/>
  <c r="D99" i="6" s="1"/>
  <c r="C100" i="6"/>
  <c r="C99" i="6" s="1"/>
  <c r="C97" i="6"/>
  <c r="C96" i="6" s="1"/>
  <c r="C89" i="3" l="1"/>
  <c r="C164" i="6"/>
  <c r="C163" i="6" s="1"/>
  <c r="C110" i="6"/>
  <c r="D110" i="6"/>
  <c r="C103" i="6"/>
  <c r="D133" i="6"/>
  <c r="D132" i="6" s="1"/>
  <c r="D103" i="6"/>
  <c r="C133" i="6"/>
  <c r="C132" i="6" s="1"/>
  <c r="C81" i="6"/>
  <c r="D81" i="6"/>
  <c r="D77" i="6"/>
  <c r="C77" i="6"/>
  <c r="D71" i="6"/>
  <c r="C71" i="6"/>
  <c r="D66" i="6"/>
  <c r="C66" i="6"/>
  <c r="D47" i="6"/>
  <c r="C47" i="6"/>
  <c r="C29" i="6"/>
  <c r="C102" i="6" l="1"/>
  <c r="D102" i="6"/>
  <c r="D79" i="6"/>
  <c r="C79" i="6"/>
  <c r="D70" i="6"/>
  <c r="C70" i="6"/>
  <c r="D43" i="6"/>
  <c r="C43" i="6"/>
  <c r="D41" i="6"/>
  <c r="C41" i="6"/>
  <c r="D39" i="6"/>
  <c r="C39" i="6"/>
  <c r="C26" i="6"/>
  <c r="C23" i="6"/>
  <c r="C20" i="6"/>
  <c r="C12" i="6"/>
  <c r="C9" i="6"/>
  <c r="C7" i="6" l="1"/>
  <c r="C38" i="6"/>
  <c r="D38" i="6"/>
  <c r="D46" i="6"/>
  <c r="C76" i="6"/>
  <c r="C46" i="6"/>
  <c r="D76" i="6"/>
  <c r="C72" i="4"/>
  <c r="C71" i="4" s="1"/>
  <c r="D35" i="4"/>
  <c r="C35" i="4"/>
  <c r="D37" i="4"/>
  <c r="C37" i="4"/>
  <c r="D42" i="4"/>
  <c r="C42" i="4"/>
  <c r="D47" i="4"/>
  <c r="C47" i="4"/>
  <c r="C54" i="4"/>
  <c r="D85" i="4"/>
  <c r="D80" i="4" s="1"/>
  <c r="D79" i="4" s="1"/>
  <c r="C81" i="4"/>
  <c r="C85" i="4"/>
  <c r="C37" i="6" l="1"/>
  <c r="C36" i="6" s="1"/>
  <c r="D37" i="6"/>
  <c r="D36" i="6" s="1"/>
  <c r="C80" i="4"/>
  <c r="C79" i="4" s="1"/>
  <c r="C41" i="4"/>
  <c r="C34" i="4"/>
  <c r="D41" i="4"/>
  <c r="D34" i="4"/>
  <c r="C27" i="4"/>
  <c r="C26" i="4" s="1"/>
  <c r="C24" i="4"/>
  <c r="C23" i="4" s="1"/>
  <c r="C21" i="4"/>
  <c r="C16" i="4"/>
  <c r="C13" i="4"/>
  <c r="C12" i="4" s="1"/>
  <c r="C10" i="4"/>
  <c r="C18" i="4" l="1"/>
  <c r="C33" i="4"/>
  <c r="D33" i="4"/>
  <c r="C15" i="4"/>
  <c r="C9" i="4"/>
  <c r="C8" i="4" l="1"/>
  <c r="C7" i="4" s="1"/>
  <c r="D32" i="4"/>
  <c r="C32" i="4"/>
  <c r="D109" i="3" l="1"/>
  <c r="D108" i="3" s="1"/>
  <c r="D107" i="3" s="1"/>
  <c r="D106" i="3" s="1"/>
  <c r="C109" i="3"/>
  <c r="D103" i="3"/>
  <c r="D102" i="3" s="1"/>
  <c r="D101" i="3" s="1"/>
  <c r="D100" i="3" s="1"/>
  <c r="D99" i="3" s="1"/>
  <c r="C103" i="3"/>
  <c r="D203" i="3"/>
  <c r="C203" i="3"/>
  <c r="D197" i="3"/>
  <c r="D196" i="3" s="1"/>
  <c r="D195" i="3" s="1"/>
  <c r="C197" i="3"/>
  <c r="D186" i="3"/>
  <c r="D185" i="3" s="1"/>
  <c r="D184" i="3" s="1"/>
  <c r="C186" i="3"/>
  <c r="D182" i="3"/>
  <c r="D181" i="3" s="1"/>
  <c r="D180" i="3" s="1"/>
  <c r="C182" i="3"/>
  <c r="D177" i="3"/>
  <c r="D176" i="3" s="1"/>
  <c r="D175" i="3" s="1"/>
  <c r="C177" i="3"/>
  <c r="D173" i="3"/>
  <c r="D172" i="3" s="1"/>
  <c r="D171" i="3" s="1"/>
  <c r="C173" i="3"/>
  <c r="D162" i="3"/>
  <c r="C162" i="3"/>
  <c r="D136" i="3"/>
  <c r="C136" i="3"/>
  <c r="D127" i="3"/>
  <c r="C127" i="3"/>
  <c r="D120" i="3"/>
  <c r="D119" i="3" s="1"/>
  <c r="D118" i="3" s="1"/>
  <c r="C120" i="3"/>
  <c r="D86" i="3"/>
  <c r="C86" i="3"/>
  <c r="D82" i="3"/>
  <c r="C82" i="3"/>
  <c r="D77" i="3"/>
  <c r="D76" i="3" s="1"/>
  <c r="D75" i="3" s="1"/>
  <c r="C77" i="3"/>
  <c r="D59" i="3"/>
  <c r="D58" i="3" s="1"/>
  <c r="D57" i="3" s="1"/>
  <c r="D56" i="3" s="1"/>
  <c r="C59" i="3"/>
  <c r="D52" i="3"/>
  <c r="D51" i="3" s="1"/>
  <c r="C52" i="3"/>
  <c r="D45" i="3"/>
  <c r="D44" i="3" s="1"/>
  <c r="C45" i="3"/>
  <c r="D39" i="3"/>
  <c r="C39" i="3"/>
  <c r="D19" i="3"/>
  <c r="C19" i="3"/>
  <c r="D10" i="3"/>
  <c r="D9" i="3" s="1"/>
  <c r="D8" i="3" s="1"/>
  <c r="C10" i="3"/>
  <c r="C190" i="3" l="1"/>
  <c r="C172" i="3"/>
  <c r="C181" i="3"/>
  <c r="C44" i="3"/>
  <c r="C42" i="3" s="1"/>
  <c r="C58" i="3"/>
  <c r="C202" i="3"/>
  <c r="C108" i="3"/>
  <c r="C176" i="3"/>
  <c r="C166" i="3"/>
  <c r="C165" i="3" s="1"/>
  <c r="C9" i="3"/>
  <c r="C51" i="3"/>
  <c r="C76" i="3"/>
  <c r="C196" i="3"/>
  <c r="C102" i="3"/>
  <c r="D81" i="3"/>
  <c r="D80" i="3" s="1"/>
  <c r="D190" i="3"/>
  <c r="D189" i="3" s="1"/>
  <c r="D188" i="3" s="1"/>
  <c r="C81" i="3"/>
  <c r="D170" i="3"/>
  <c r="C126" i="3"/>
  <c r="C157" i="3"/>
  <c r="D179" i="3"/>
  <c r="D79" i="3"/>
  <c r="D139" i="3"/>
  <c r="D50" i="3"/>
  <c r="D49" i="3"/>
  <c r="D43" i="3"/>
  <c r="D42" i="3"/>
  <c r="D7" i="3"/>
  <c r="C185" i="3"/>
  <c r="D126" i="3"/>
  <c r="D166" i="3"/>
  <c r="C18" i="3"/>
  <c r="C119" i="3"/>
  <c r="D18" i="3"/>
  <c r="D74" i="3"/>
  <c r="D117" i="3"/>
  <c r="D157" i="3"/>
  <c r="D202" i="3"/>
  <c r="C139" i="3"/>
  <c r="D55" i="3" l="1"/>
  <c r="C189" i="3"/>
  <c r="C75" i="3"/>
  <c r="C125" i="3"/>
  <c r="C101" i="3"/>
  <c r="C8" i="3"/>
  <c r="C175" i="3"/>
  <c r="C201" i="3"/>
  <c r="C43" i="3"/>
  <c r="C180" i="3"/>
  <c r="C80" i="3"/>
  <c r="C195" i="3"/>
  <c r="C49" i="3"/>
  <c r="C164" i="3"/>
  <c r="C74" i="3"/>
  <c r="C50" i="3"/>
  <c r="C156" i="3"/>
  <c r="C107" i="3"/>
  <c r="C57" i="3"/>
  <c r="C171" i="3"/>
  <c r="D138" i="3"/>
  <c r="C155" i="3"/>
  <c r="C138" i="3"/>
  <c r="D125" i="3"/>
  <c r="C184" i="3"/>
  <c r="D6" i="3"/>
  <c r="D201" i="3"/>
  <c r="D164" i="3"/>
  <c r="D165" i="3"/>
  <c r="D116" i="3"/>
  <c r="C118" i="3"/>
  <c r="C117" i="3"/>
  <c r="C17" i="3"/>
  <c r="C16" i="3"/>
  <c r="D155" i="3"/>
  <c r="D156" i="3"/>
  <c r="D17" i="3"/>
  <c r="D16" i="3"/>
  <c r="D15" i="3" s="1"/>
  <c r="C188" i="3" l="1"/>
  <c r="C170" i="3"/>
  <c r="C106" i="3"/>
  <c r="C79" i="3"/>
  <c r="C100" i="3"/>
  <c r="C15" i="3"/>
  <c r="C56" i="3"/>
  <c r="C200" i="3"/>
  <c r="C7" i="3"/>
  <c r="D54" i="3"/>
  <c r="D5" i="3"/>
  <c r="D200" i="3"/>
  <c r="C116" i="3"/>
  <c r="C179" i="3"/>
  <c r="D124" i="3"/>
  <c r="C124" i="3"/>
  <c r="C55" i="3" l="1"/>
  <c r="C99" i="3"/>
  <c r="C6" i="3"/>
  <c r="C123" i="3"/>
  <c r="D123" i="3"/>
  <c r="C14" i="3"/>
  <c r="D14" i="3"/>
  <c r="C5" i="3" l="1"/>
  <c r="C54" i="3"/>
  <c r="C122" i="3"/>
  <c r="D122" i="3"/>
  <c r="C209" i="3" l="1"/>
  <c r="D209" i="3"/>
</calcChain>
</file>

<file path=xl/sharedStrings.xml><?xml version="1.0" encoding="utf-8"?>
<sst xmlns="http://schemas.openxmlformats.org/spreadsheetml/2006/main" count="580" uniqueCount="242">
  <si>
    <t>Glavni program P52</t>
  </si>
  <si>
    <t>Program P521001</t>
  </si>
  <si>
    <t>POTICANJE KORIŠTENJA SREDSTAVA EU</t>
  </si>
  <si>
    <t>Tekući projekt T100011</t>
  </si>
  <si>
    <t>NOVA ŠKOSKA ŠHEMA VOĆA I POVRĆA, TE MLIJEKA I MLIJEČNIH PROIZVODA</t>
  </si>
  <si>
    <t>Izvor 5.Đ.</t>
  </si>
  <si>
    <t>Ministarstvo poljoprivrede</t>
  </si>
  <si>
    <t>RASHODI POSLOVANJA</t>
  </si>
  <si>
    <t>Materijalni rashodi</t>
  </si>
  <si>
    <t>Materijal i sirovine (mlijeko)</t>
  </si>
  <si>
    <t>Materijal i sirovine (voće)</t>
  </si>
  <si>
    <t>Materijal i sirovine (med)</t>
  </si>
  <si>
    <t>Glavni program P15</t>
  </si>
  <si>
    <t>Program P151001</t>
  </si>
  <si>
    <t>MINIMALNI STANDARD U OSNOVNOM ŠKOLSTVU - MATERIJALNI I FINANCIJSKI RASHODI</t>
  </si>
  <si>
    <t xml:space="preserve">Aktivnost A100001 </t>
  </si>
  <si>
    <t>Izvor 4.1.</t>
  </si>
  <si>
    <t>Decentralizirana sredstva -OŠ</t>
  </si>
  <si>
    <t>Službena putovanja</t>
  </si>
  <si>
    <t>Stručno usavršavanje zaposlenika</t>
  </si>
  <si>
    <t>Nakn.za korišt.priv.autom.u služb.svrhe</t>
  </si>
  <si>
    <t>Uredski materijal i ostali mater.rashodi</t>
  </si>
  <si>
    <t xml:space="preserve">Energija                                               </t>
  </si>
  <si>
    <t>Sitni inventar i auto gume</t>
  </si>
  <si>
    <t>Službena, radna i zašt.odjeća i obuća</t>
  </si>
  <si>
    <t>Usluge telefona, pošte i prijevoza</t>
  </si>
  <si>
    <t>Komunalne usluge</t>
  </si>
  <si>
    <t>Zakupnine i najamnine</t>
  </si>
  <si>
    <t xml:space="preserve">Zdravstvene i veterinarske usluge            </t>
  </si>
  <si>
    <t>Intelektualne i osobne usluge</t>
  </si>
  <si>
    <t>Računalne usluge</t>
  </si>
  <si>
    <t>Ostale usluge</t>
  </si>
  <si>
    <t>Reprezentacija</t>
  </si>
  <si>
    <t>Članarine</t>
  </si>
  <si>
    <t>Pristojbe i naknade</t>
  </si>
  <si>
    <t>Ostali nespomenuti rashodi poslovanja</t>
  </si>
  <si>
    <t>Financijski  rashodi</t>
  </si>
  <si>
    <t>Bankarske usl. i usl.platnog prometa</t>
  </si>
  <si>
    <t>Zatezne kamate</t>
  </si>
  <si>
    <t xml:space="preserve">Aktivnost A100002 </t>
  </si>
  <si>
    <t>TEKUĆE I INVESTICIJSKO ODRŽAVANJE - minimalni standard</t>
  </si>
  <si>
    <t>Mater.i dijelovi za tek. i invest.održavanje</t>
  </si>
  <si>
    <t>Usluge tekućeg i invest.održavanja</t>
  </si>
  <si>
    <t xml:space="preserve">Aktivnost A100003 </t>
  </si>
  <si>
    <t>ENERGENTI</t>
  </si>
  <si>
    <t>Izvor 1.1.</t>
  </si>
  <si>
    <t>Opći prihodi i primici</t>
  </si>
  <si>
    <t>Glavni program P17</t>
  </si>
  <si>
    <t>Program P171001</t>
  </si>
  <si>
    <t>POJAČANI STANDARD U ŠKOLSTVU - potrebe iznad minimalnog standarda</t>
  </si>
  <si>
    <t>Tekući projekt T100003</t>
  </si>
  <si>
    <t>NATJECANJA</t>
  </si>
  <si>
    <t>Naknade za rad povjerenstava i sl.</t>
  </si>
  <si>
    <t xml:space="preserve">Tekući projekt  T100041  </t>
  </si>
  <si>
    <t>E-TEHNIČAR</t>
  </si>
  <si>
    <t>Rashodi za zaposlene</t>
  </si>
  <si>
    <t>Plaće za redovan rad</t>
  </si>
  <si>
    <t>Ostali rashodi za zaposlene</t>
  </si>
  <si>
    <t>Doprinosi za obvezno zdravstv.osiguranje</t>
  </si>
  <si>
    <t>Naknade za prijevoz,za rad na terenu i odv.ž.</t>
  </si>
  <si>
    <t xml:space="preserve">Tekući projekt  T100054  </t>
  </si>
  <si>
    <t>PRSTEN POTPORE V</t>
  </si>
  <si>
    <t xml:space="preserve">Program  P171002  </t>
  </si>
  <si>
    <t>KAPITALNO ULAGANJE</t>
  </si>
  <si>
    <t xml:space="preserve">Tekući projekt T100001 </t>
  </si>
  <si>
    <t>OPREMA ŠKOLA</t>
  </si>
  <si>
    <t>Rashodi za nabavu nefinancijske imovine</t>
  </si>
  <si>
    <t>Rashodi za nabavu proiz.dugotr.imov.</t>
  </si>
  <si>
    <t>Uredska oprema i namještaj</t>
  </si>
  <si>
    <t xml:space="preserve">Program  P171003  </t>
  </si>
  <si>
    <t>TEKUĆE I INVESTICIJSKO ODRŽAVANJE U ŠKOLSTVU</t>
  </si>
  <si>
    <t>Glavni progam P63</t>
  </si>
  <si>
    <t>Program 1001</t>
  </si>
  <si>
    <t>PROGRAMI OSNOVNIH ŠKOLA IZVAN ŽUPANIJSKOG PRORAČUNA</t>
  </si>
  <si>
    <t>Izvor 4.L.</t>
  </si>
  <si>
    <t>Prihodi za posebne namjene - OŠ</t>
  </si>
  <si>
    <t>Premije osiguranja</t>
  </si>
  <si>
    <t>Ostali nespomenuti financijski rashodi</t>
  </si>
  <si>
    <t>Izvor 5.K.</t>
  </si>
  <si>
    <t>Pomoći</t>
  </si>
  <si>
    <t>Troškovi sudskih postupaka</t>
  </si>
  <si>
    <t>ADMINISTRATIVNO, TEHNIČKO I STRUČNO OSOBLJE</t>
  </si>
  <si>
    <t>Rashodi poslovanja</t>
  </si>
  <si>
    <t>Naknade za prijevoz zaposl.,rad na terenu</t>
  </si>
  <si>
    <t>Tekući projekt  T100002</t>
  </si>
  <si>
    <t xml:space="preserve">Tekući projekt T100003 </t>
  </si>
  <si>
    <t>ŠKOLSKA KUHINJA</t>
  </si>
  <si>
    <t>Materijal i sirovine (namirnice)</t>
  </si>
  <si>
    <t xml:space="preserve">Tekući projekt T100010 </t>
  </si>
  <si>
    <t>OSTALE IZVANŠKOLSKE AKTIVNOSTI</t>
  </si>
  <si>
    <t xml:space="preserve">Tekući projekt T1000012 </t>
  </si>
  <si>
    <t>Izvor 3.7.</t>
  </si>
  <si>
    <t>Vlastiti prihodi - višak 922</t>
  </si>
  <si>
    <t>Rashodi za nabavu proiz.dugotr.  imovine</t>
  </si>
  <si>
    <t>Knjige</t>
  </si>
  <si>
    <t>Tekući projekt T100020</t>
  </si>
  <si>
    <t>NABAVA UDŽBENIKA ZA UČENIKE</t>
  </si>
  <si>
    <t>SVEUKUPNO :</t>
  </si>
  <si>
    <t>Izradio:</t>
  </si>
  <si>
    <t>Nadica Belčić</t>
  </si>
  <si>
    <t>Telefon:</t>
  </si>
  <si>
    <t>01/2829-193</t>
  </si>
  <si>
    <t>Datum:</t>
  </si>
  <si>
    <t>Uređaji, strojevi i oprema za ost.namjene</t>
  </si>
  <si>
    <t xml:space="preserve">Tekući projekt T100015 </t>
  </si>
  <si>
    <t>NABAVA PRIBORA ZA ŠK.KUHINJU</t>
  </si>
  <si>
    <t>Usluge promidžbe i informiranja</t>
  </si>
  <si>
    <t>Prihodi poslovanja</t>
  </si>
  <si>
    <t>Pomoći iz inozemstva i od subjekata unutar općeg proračuna</t>
  </si>
  <si>
    <t>Prihodi od upr. i administr.pristojbi, pristojbi po pos.propisima i naknada</t>
  </si>
  <si>
    <t>Prihodi iz nadležnog proračuna i od HZZO-a temeljem ugovornih obveza</t>
  </si>
  <si>
    <t>Financijski rashodi</t>
  </si>
  <si>
    <t xml:space="preserve">I. OPĆI DIO    </t>
  </si>
  <si>
    <t>PRIHODI UKUPNO</t>
  </si>
  <si>
    <t>RASHODI UKUPNO</t>
  </si>
  <si>
    <t>RAZLIKA - VIŠAK / MANJAK</t>
  </si>
  <si>
    <t>Pomoći pror.korisn.iz prorač.koji im nije nadležan</t>
  </si>
  <si>
    <t>Tekuće pom.pror.korisn.iz prorač.koji im nije nadležan</t>
  </si>
  <si>
    <t>Prihodi od imovine</t>
  </si>
  <si>
    <t>Prihodi od financijske imovine</t>
  </si>
  <si>
    <t>Kamate na oročena sredstva i depozite po viđenju</t>
  </si>
  <si>
    <t>Prihodi po posebnim propisima</t>
  </si>
  <si>
    <t>Ostali nespomenuti prihodi</t>
  </si>
  <si>
    <t>Prihodi od prodaje proizvoda i pruženih usluga, prihodi od donacija</t>
  </si>
  <si>
    <t>Donacije od pravnih i fiz.osoba izvan općeg prorač.</t>
  </si>
  <si>
    <t>Tekuće donacije</t>
  </si>
  <si>
    <t>Prihodi iz nadl.pror. za finan.red.djel.pror.korisnika</t>
  </si>
  <si>
    <t>Prihodi iz nadl.pror. za finan.rashoda poslovanja</t>
  </si>
  <si>
    <t>Ostali prihodi</t>
  </si>
  <si>
    <t>Višak prihoda</t>
  </si>
  <si>
    <t>Plaće</t>
  </si>
  <si>
    <t>Doprinosi na plaće</t>
  </si>
  <si>
    <t>Doprinos za obv.zdr.osiguranje</t>
  </si>
  <si>
    <t>Doprinos za obv.zdr.osiguranje u sluč.nezaposl.</t>
  </si>
  <si>
    <t>Naknade troškova zaposlenima</t>
  </si>
  <si>
    <t xml:space="preserve">Naknade za prijevoz </t>
  </si>
  <si>
    <t>Rashodi za materijal i energiju</t>
  </si>
  <si>
    <t>Uredski materijal i ostali mat. Rashodi</t>
  </si>
  <si>
    <t>Materijal i sirovine</t>
  </si>
  <si>
    <t>Energija</t>
  </si>
  <si>
    <t>Materijal i dijelovi za tekuće i invest.održavanje</t>
  </si>
  <si>
    <t>Sitni inventar</t>
  </si>
  <si>
    <t>Službena, radna i zaštitna odjeća i obuća</t>
  </si>
  <si>
    <t>Rashodi za usluge</t>
  </si>
  <si>
    <t>Usluge tekućeg i invsticijskog održavanja</t>
  </si>
  <si>
    <t>Usluge promižbe i informiranja</t>
  </si>
  <si>
    <t>Zdravstvene i veterinarske usluge</t>
  </si>
  <si>
    <t>Ostele usluge</t>
  </si>
  <si>
    <t>Ostali financijski rashodi</t>
  </si>
  <si>
    <t>Bankarske usluge i usluge platnog prometa</t>
  </si>
  <si>
    <t>Rashodi za nabavu proizvedene dugotrajne imovine</t>
  </si>
  <si>
    <t>Poštrojenja i oprema</t>
  </si>
  <si>
    <t>Uređaji, oprema i strojevi za ostale namjene</t>
  </si>
  <si>
    <t>Ostale naknade troškova zaposlenima</t>
  </si>
  <si>
    <t>Oprema za održavanje i zaštitu</t>
  </si>
  <si>
    <t>UKUPNI RASHODI  (3+4)</t>
  </si>
  <si>
    <t>Ostali nespomenuti fin.rashodi</t>
  </si>
  <si>
    <t>Pomoći pror.korisnicima iz prorač. koji im nije nadležan</t>
  </si>
  <si>
    <t>Višak/manjak prihoda</t>
  </si>
  <si>
    <t>5.K. Pomoći   (IF)</t>
  </si>
  <si>
    <t>3.7. Preneseni višak prihoda  (IF)</t>
  </si>
  <si>
    <t>5.K. Pomoći  (IF)</t>
  </si>
  <si>
    <t>1.1. Opći prihodi i primici    (IF)</t>
  </si>
  <si>
    <t>6.3. Donacije   (IF)</t>
  </si>
  <si>
    <t>4.L. Prihodi za posebne namjene   (IF)</t>
  </si>
  <si>
    <t>5. K. Pomoći   (IF)</t>
  </si>
  <si>
    <t>3.1. Vlastiti prihodi   (IF)</t>
  </si>
  <si>
    <t>4.L.  Prihodi za posebne namjene   (IF)</t>
  </si>
  <si>
    <t>1.1.  Opći prihodi i primici  (IF)</t>
  </si>
  <si>
    <t>Materijal i sirovine (šk.shema voće, mlijeko)med</t>
  </si>
  <si>
    <t>1.1.  Opći prihodi i primici  (IF) - dec.</t>
  </si>
  <si>
    <t>Naknada za korišt.priv.autom. u službene svrhe</t>
  </si>
  <si>
    <t>3.7. Preneseni višak prihoda   (IF)</t>
  </si>
  <si>
    <t>Postrojenja i oprema</t>
  </si>
  <si>
    <t>Članarine i norme</t>
  </si>
  <si>
    <t>PRSTEN POTPORE VI</t>
  </si>
  <si>
    <t xml:space="preserve">Tekući projekt  T100055  </t>
  </si>
  <si>
    <t xml:space="preserve">Ostali rashodi </t>
  </si>
  <si>
    <t>Tekuće donacije u naravi</t>
  </si>
  <si>
    <t>Prihodi od prodaje proizvoda i roba</t>
  </si>
  <si>
    <t>Prihodi od prodaje proizvoda</t>
  </si>
  <si>
    <t xml:space="preserve">Ostali rashodi  </t>
  </si>
  <si>
    <t>Tekuće donacija</t>
  </si>
  <si>
    <t xml:space="preserve">Prihodi od prodaje proizvoda  </t>
  </si>
  <si>
    <t>Tekući projekt T100004</t>
  </si>
  <si>
    <t>OBLJETNICA ŠKOLA</t>
  </si>
  <si>
    <t>Tekući projekt T100040</t>
  </si>
  <si>
    <t>STRUČNO USAVRŠAVANJE DJEL.U ŠKOL.</t>
  </si>
  <si>
    <t xml:space="preserve">Tekući projekt T100016 </t>
  </si>
  <si>
    <t>KNJIGE ZA ŠKOLSKU KNJIŽNICU</t>
  </si>
  <si>
    <t>Tekući projekt T100027</t>
  </si>
  <si>
    <t>OPSKRBA BESPL.ZALIHAMA MENSTR. HIGIJENSKIH POTREPŠTINA</t>
  </si>
  <si>
    <t>3237(3213)</t>
  </si>
  <si>
    <t>3291(3237)</t>
  </si>
  <si>
    <t>BROJČANA OZNAKA I NAZIV</t>
  </si>
  <si>
    <t>OSTVARENJE/IZVRŠENJE  1.1.-31.12.2023.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</si>
  <si>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</si>
  <si>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</si>
  <si>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</si>
  <si>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</si>
  <si>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</si>
  <si>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</si>
  <si>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I. OPĆI DIO</t>
  </si>
  <si>
    <t xml:space="preserve">UKUPNI PRIHODI: </t>
  </si>
  <si>
    <t>RAČUN PRIHODA I RASHODA</t>
  </si>
  <si>
    <t>UKUPNI PRIHODI</t>
  </si>
  <si>
    <t>UKUPNI RASHODI</t>
  </si>
  <si>
    <t>09 Obrazovanje</t>
  </si>
  <si>
    <t>091 Predškolsko i osnovno obrazovanje</t>
  </si>
  <si>
    <t>0912 Osnovno obrazovanje</t>
  </si>
  <si>
    <t>096 Dodatne usluge u obrazovanju</t>
  </si>
  <si>
    <t>0960 Dodatne usluge u obrazovanju</t>
  </si>
  <si>
    <t>098 Usluge obrazovanja koje nisu drugdje svrstane</t>
  </si>
  <si>
    <t>0980 Usluge obrazovanja koje nisu drugdje svrstane</t>
  </si>
  <si>
    <t>II.  POSEBNI DIO</t>
  </si>
  <si>
    <t>IZVJEŠTAJ PO PROGRAMSKOJ KLASIFIKACIJI</t>
  </si>
  <si>
    <t>IZVORNI PLAN  2024.</t>
  </si>
  <si>
    <t>REBALANS I. 2024.</t>
  </si>
  <si>
    <t>IZVORNI PLAN  2024*</t>
  </si>
  <si>
    <t>IZVORNI PLAN 2024*</t>
  </si>
  <si>
    <t>REBALANS I.  2024*</t>
  </si>
  <si>
    <t>A) SAŽETAK RAČUNA PRIHODA I RASHODA</t>
  </si>
  <si>
    <t>B) SAŽETAK RAČUNA FINANCIRANJA</t>
  </si>
  <si>
    <t>NETO FINANCIRANJE</t>
  </si>
  <si>
    <t>VIŠAK / MANJAK + NETO FINANCIRANJE</t>
  </si>
  <si>
    <t>C) PRENESENI VIŠAK ILI PRENESENI MANJAK</t>
  </si>
  <si>
    <t>PRIJENOS VIŠKA / MANJKA IZ PRETHODNE(IH) GODINE</t>
  </si>
  <si>
    <t>PRIJENOS VIŠKA / MANJKA U SLIJEDEĆE RAZDOBLJE</t>
  </si>
  <si>
    <t>VIŠAK / MANJAK + NETO FINANCIRANJE + PRIJENOS VIŠKA / MANJKA IZ PRETHODNE(IH) GODINE - PRIJENOS VIŠKA / MANJKA U SLIJEDEĆE RAZDOBLJE</t>
  </si>
  <si>
    <t>D) VIŠEGODIŠNJI PLAN URAVNOTEŽENJA</t>
  </si>
  <si>
    <t xml:space="preserve">VIŠAK / MANJAK IZ PRETHODNE(IH) GODINE KOJI ĆE SE RASPOREDITI / POKRITI </t>
  </si>
  <si>
    <t>VIŠAK / MANJAK TEKUĆE GODINE</t>
  </si>
  <si>
    <t>REBALANS I. FINANCIJSKOG PLANA PRORAČUNSKOG KORISNIKA JLP(R)S  ZA  2024.  GODINU - OŠ POSAVSKI BREGI</t>
  </si>
  <si>
    <t>OSTVARENJE/IZVRŠENJE   1.1.-31.12.2023.</t>
  </si>
  <si>
    <t>Izvršenje 2023.</t>
  </si>
  <si>
    <t>Izvorni plan 2024.</t>
  </si>
  <si>
    <t>Rebalans I. 2024.</t>
  </si>
  <si>
    <t xml:space="preserve"> RASHODI  PREMA FUNKCIJSKOJ KLASIFIKACIJI</t>
  </si>
  <si>
    <t>PRIHODI  I RASHODI POSLOVANJA  PREMA IZVORIMA FINANCIRANJA</t>
  </si>
  <si>
    <t xml:space="preserve"> PRIHODI I RASHODI POSLOVANJA  PREMA EKONOMSKOJ KLASIFIKACIJI</t>
  </si>
  <si>
    <t>27.5.2024.</t>
  </si>
  <si>
    <t>Ovlaštena osoba: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</si>
</sst>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0.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indexed="8"/>
      <name val="MS Sans Serif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.85"/>
      <color indexed="8"/>
      <name val="Times New Roman"/>
      <family val="1"/>
      <charset val="238"/>
    </font>
    <font>
      <b/>
      <i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4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1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8" fillId="0" borderId="0"/>
    <xf numFmtId="0" fontId="10" fillId="0" borderId="0"/>
    <xf numFmtId="43" fontId="14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43" fontId="30" fillId="0" borderId="0" applyFont="0" applyFill="0" applyBorder="0" applyAlignment="0" applyProtection="0"/>
    <xf numFmtId="0" fontId="2" fillId="0" borderId="0"/>
    <xf numFmtId="0" fontId="1" fillId="0" borderId="0"/>
  </cellStyleXfs>
  <cellXfs count="249">
    <xf numFmtId="0" fontId="0" fillId="0" borderId="0" xfId="0"/>
    <xf numFmtId="0" fontId="11" fillId="0" borderId="0" xfId="2" applyNumberFormat="1" applyFont="1" applyFill="1" applyBorder="1" applyAlignment="1" applyProtection="1"/>
    <xf numFmtId="0" fontId="11" fillId="2" borderId="0" xfId="2" applyNumberFormat="1" applyFont="1" applyFill="1" applyBorder="1" applyAlignment="1" applyProtection="1"/>
    <xf numFmtId="0" fontId="13" fillId="0" borderId="0" xfId="2" applyNumberFormat="1" applyFont="1" applyFill="1" applyBorder="1" applyAlignment="1" applyProtection="1"/>
    <xf numFmtId="0" fontId="13" fillId="2" borderId="0" xfId="2" applyNumberFormat="1" applyFont="1" applyFill="1" applyBorder="1" applyAlignment="1" applyProtection="1">
      <alignment horizontal="center" vertical="center"/>
    </xf>
    <xf numFmtId="0" fontId="13" fillId="2" borderId="0" xfId="2" applyNumberFormat="1" applyFont="1" applyFill="1" applyBorder="1" applyAlignment="1" applyProtection="1"/>
    <xf numFmtId="0" fontId="12" fillId="5" borderId="1" xfId="2" applyNumberFormat="1" applyFont="1" applyFill="1" applyBorder="1" applyAlignment="1" applyProtection="1">
      <alignment horizontal="left"/>
    </xf>
    <xf numFmtId="0" fontId="12" fillId="5" borderId="2" xfId="2" applyNumberFormat="1" applyFont="1" applyFill="1" applyBorder="1" applyAlignment="1" applyProtection="1">
      <alignment wrapText="1"/>
    </xf>
    <xf numFmtId="165" fontId="13" fillId="2" borderId="0" xfId="2" applyNumberFormat="1" applyFont="1" applyFill="1" applyBorder="1" applyAlignment="1" applyProtection="1"/>
    <xf numFmtId="0" fontId="13" fillId="2" borderId="0" xfId="2" applyNumberFormat="1" applyFont="1" applyFill="1" applyBorder="1" applyAlignment="1" applyProtection="1">
      <alignment horizontal="center"/>
    </xf>
    <xf numFmtId="0" fontId="12" fillId="6" borderId="1" xfId="2" applyNumberFormat="1" applyFont="1" applyFill="1" applyBorder="1" applyAlignment="1" applyProtection="1">
      <alignment wrapText="1"/>
    </xf>
    <xf numFmtId="0" fontId="12" fillId="6" borderId="2" xfId="2" applyNumberFormat="1" applyFont="1" applyFill="1" applyBorder="1" applyAlignment="1" applyProtection="1">
      <alignment wrapText="1"/>
    </xf>
    <xf numFmtId="0" fontId="12" fillId="7" borderId="1" xfId="2" applyNumberFormat="1" applyFont="1" applyFill="1" applyBorder="1" applyAlignment="1" applyProtection="1">
      <alignment wrapText="1"/>
    </xf>
    <xf numFmtId="0" fontId="12" fillId="7" borderId="2" xfId="2" applyNumberFormat="1" applyFont="1" applyFill="1" applyBorder="1" applyAlignment="1" applyProtection="1">
      <alignment wrapText="1"/>
    </xf>
    <xf numFmtId="0" fontId="15" fillId="8" borderId="1" xfId="2" applyNumberFormat="1" applyFont="1" applyFill="1" applyBorder="1" applyAlignment="1" applyProtection="1">
      <alignment horizontal="center" wrapText="1"/>
    </xf>
    <xf numFmtId="0" fontId="15" fillId="8" borderId="2" xfId="2" applyNumberFormat="1" applyFont="1" applyFill="1" applyBorder="1" applyAlignment="1" applyProtection="1">
      <alignment wrapText="1"/>
    </xf>
    <xf numFmtId="0" fontId="13" fillId="0" borderId="2" xfId="2" applyNumberFormat="1" applyFont="1" applyFill="1" applyBorder="1" applyAlignment="1" applyProtection="1">
      <alignment horizontal="center"/>
    </xf>
    <xf numFmtId="0" fontId="13" fillId="0" borderId="2" xfId="2" applyNumberFormat="1" applyFont="1" applyFill="1" applyBorder="1" applyAlignment="1" applyProtection="1">
      <alignment wrapText="1"/>
    </xf>
    <xf numFmtId="165" fontId="11" fillId="2" borderId="0" xfId="2" applyNumberFormat="1" applyFont="1" applyFill="1" applyBorder="1" applyAlignment="1" applyProtection="1"/>
    <xf numFmtId="0" fontId="11" fillId="0" borderId="2" xfId="2" applyNumberFormat="1" applyFont="1" applyFill="1" applyBorder="1" applyAlignment="1" applyProtection="1">
      <alignment horizontal="left"/>
    </xf>
    <xf numFmtId="0" fontId="11" fillId="0" borderId="2" xfId="2" applyNumberFormat="1" applyFont="1" applyFill="1" applyBorder="1" applyAlignment="1" applyProtection="1">
      <alignment wrapText="1"/>
    </xf>
    <xf numFmtId="0" fontId="12" fillId="6" borderId="1" xfId="2" applyNumberFormat="1" applyFont="1" applyFill="1" applyBorder="1" applyAlignment="1" applyProtection="1">
      <alignment vertical="center" wrapText="1"/>
    </xf>
    <xf numFmtId="0" fontId="11" fillId="2" borderId="2" xfId="2" applyNumberFormat="1" applyFont="1" applyFill="1" applyBorder="1" applyAlignment="1" applyProtection="1">
      <alignment horizontal="left"/>
    </xf>
    <xf numFmtId="0" fontId="11" fillId="2" borderId="2" xfId="2" applyNumberFormat="1" applyFont="1" applyFill="1" applyBorder="1" applyAlignment="1" applyProtection="1">
      <alignment wrapText="1"/>
    </xf>
    <xf numFmtId="0" fontId="11" fillId="2" borderId="1" xfId="2" applyNumberFormat="1" applyFont="1" applyFill="1" applyBorder="1" applyAlignment="1" applyProtection="1">
      <alignment horizontal="left"/>
    </xf>
    <xf numFmtId="0" fontId="13" fillId="2" borderId="2" xfId="2" applyNumberFormat="1" applyFont="1" applyFill="1" applyBorder="1" applyAlignment="1" applyProtection="1">
      <alignment horizontal="center"/>
    </xf>
    <xf numFmtId="0" fontId="13" fillId="2" borderId="2" xfId="2" applyNumberFormat="1" applyFont="1" applyFill="1" applyBorder="1" applyAlignment="1" applyProtection="1">
      <alignment wrapText="1"/>
    </xf>
    <xf numFmtId="0" fontId="12" fillId="6" borderId="2" xfId="2" applyNumberFormat="1" applyFont="1" applyFill="1" applyBorder="1" applyAlignment="1" applyProtection="1">
      <alignment vertical="center" wrapText="1"/>
    </xf>
    <xf numFmtId="0" fontId="12" fillId="9" borderId="1" xfId="2" applyNumberFormat="1" applyFont="1" applyFill="1" applyBorder="1" applyAlignment="1" applyProtection="1">
      <alignment wrapText="1"/>
    </xf>
    <xf numFmtId="0" fontId="12" fillId="9" borderId="2" xfId="2" applyNumberFormat="1" applyFont="1" applyFill="1" applyBorder="1" applyAlignment="1" applyProtection="1">
      <alignment wrapText="1"/>
    </xf>
    <xf numFmtId="0" fontId="11" fillId="0" borderId="3" xfId="2" applyNumberFormat="1" applyFont="1" applyFill="1" applyBorder="1" applyAlignment="1" applyProtection="1">
      <alignment wrapText="1"/>
    </xf>
    <xf numFmtId="0" fontId="12" fillId="0" borderId="2" xfId="2" applyNumberFormat="1" applyFont="1" applyFill="1" applyBorder="1" applyAlignment="1" applyProtection="1">
      <alignment wrapText="1"/>
    </xf>
    <xf numFmtId="0" fontId="11" fillId="0" borderId="1" xfId="2" applyNumberFormat="1" applyFont="1" applyFill="1" applyBorder="1" applyAlignment="1" applyProtection="1">
      <alignment horizontal="left"/>
    </xf>
    <xf numFmtId="0" fontId="11" fillId="2" borderId="4" xfId="2" applyNumberFormat="1" applyFont="1" applyFill="1" applyBorder="1" applyAlignment="1" applyProtection="1">
      <alignment horizontal="left"/>
    </xf>
    <xf numFmtId="0" fontId="11" fillId="0" borderId="4" xfId="2" applyNumberFormat="1" applyFont="1" applyFill="1" applyBorder="1" applyAlignment="1" applyProtection="1">
      <alignment wrapText="1"/>
    </xf>
    <xf numFmtId="0" fontId="12" fillId="7" borderId="5" xfId="2" applyNumberFormat="1" applyFont="1" applyFill="1" applyBorder="1" applyAlignment="1" applyProtection="1">
      <alignment wrapText="1"/>
    </xf>
    <xf numFmtId="0" fontId="12" fillId="7" borderId="6" xfId="2" applyNumberFormat="1" applyFont="1" applyFill="1" applyBorder="1" applyAlignment="1" applyProtection="1">
      <alignment wrapText="1"/>
    </xf>
    <xf numFmtId="0" fontId="13" fillId="0" borderId="0" xfId="2" applyNumberFormat="1" applyFont="1" applyFill="1" applyBorder="1" applyAlignment="1" applyProtection="1">
      <alignment horizontal="center"/>
    </xf>
    <xf numFmtId="0" fontId="13" fillId="0" borderId="0" xfId="2" applyNumberFormat="1" applyFont="1" applyFill="1" applyBorder="1" applyAlignment="1" applyProtection="1">
      <alignment wrapText="1"/>
    </xf>
    <xf numFmtId="0" fontId="11" fillId="0" borderId="0" xfId="2" applyNumberFormat="1" applyFont="1" applyFill="1" applyBorder="1" applyAlignment="1" applyProtection="1">
      <alignment horizontal="left"/>
    </xf>
    <xf numFmtId="0" fontId="11" fillId="0" borderId="0" xfId="2" applyNumberFormat="1" applyFont="1" applyFill="1" applyBorder="1" applyAlignment="1" applyProtection="1">
      <alignment wrapText="1"/>
    </xf>
    <xf numFmtId="0" fontId="11" fillId="0" borderId="0" xfId="2" applyNumberFormat="1" applyFont="1" applyFill="1" applyBorder="1" applyAlignment="1" applyProtection="1">
      <alignment horizontal="center"/>
    </xf>
    <xf numFmtId="0" fontId="13" fillId="0" borderId="0" xfId="2" applyNumberFormat="1" applyFont="1" applyFill="1" applyBorder="1" applyAlignment="1" applyProtection="1">
      <alignment horizontal="left"/>
    </xf>
    <xf numFmtId="0" fontId="12" fillId="3" borderId="0" xfId="2" applyNumberFormat="1" applyFont="1" applyFill="1" applyBorder="1" applyAlignment="1" applyProtection="1">
      <alignment horizontal="center"/>
    </xf>
    <xf numFmtId="0" fontId="16" fillId="3" borderId="0" xfId="2" applyNumberFormat="1" applyFont="1" applyFill="1" applyBorder="1" applyAlignment="1" applyProtection="1">
      <alignment wrapText="1"/>
    </xf>
    <xf numFmtId="0" fontId="16" fillId="3" borderId="0" xfId="2" applyNumberFormat="1" applyFont="1" applyFill="1" applyBorder="1" applyAlignment="1" applyProtection="1"/>
    <xf numFmtId="164" fontId="12" fillId="5" borderId="2" xfId="2" applyNumberFormat="1" applyFont="1" applyFill="1" applyBorder="1" applyAlignment="1" applyProtection="1"/>
    <xf numFmtId="164" fontId="12" fillId="6" borderId="2" xfId="3" applyNumberFormat="1" applyFont="1" applyFill="1" applyBorder="1" applyAlignment="1" applyProtection="1"/>
    <xf numFmtId="164" fontId="12" fillId="7" borderId="2" xfId="3" applyNumberFormat="1" applyFont="1" applyFill="1" applyBorder="1" applyAlignment="1" applyProtection="1"/>
    <xf numFmtId="164" fontId="12" fillId="8" borderId="2" xfId="3" applyNumberFormat="1" applyFont="1" applyFill="1" applyBorder="1" applyAlignment="1" applyProtection="1"/>
    <xf numFmtId="164" fontId="12" fillId="0" borderId="2" xfId="3" applyNumberFormat="1" applyFont="1" applyFill="1" applyBorder="1" applyAlignment="1" applyProtection="1"/>
    <xf numFmtId="164" fontId="16" fillId="0" borderId="2" xfId="3" applyNumberFormat="1" applyFont="1" applyFill="1" applyBorder="1" applyAlignment="1" applyProtection="1"/>
    <xf numFmtId="164" fontId="16" fillId="0" borderId="2" xfId="2" applyNumberFormat="1" applyFont="1" applyFill="1" applyBorder="1" applyAlignment="1" applyProtection="1"/>
    <xf numFmtId="164" fontId="12" fillId="5" borderId="2" xfId="2" applyNumberFormat="1" applyFont="1" applyFill="1" applyBorder="1" applyAlignment="1" applyProtection="1">
      <alignment horizontal="right"/>
    </xf>
    <xf numFmtId="164" fontId="16" fillId="2" borderId="2" xfId="3" applyNumberFormat="1" applyFont="1" applyFill="1" applyBorder="1" applyAlignment="1" applyProtection="1"/>
    <xf numFmtId="164" fontId="12" fillId="2" borderId="2" xfId="3" applyNumberFormat="1" applyFont="1" applyFill="1" applyBorder="1" applyAlignment="1" applyProtection="1"/>
    <xf numFmtId="164" fontId="12" fillId="5" borderId="2" xfId="3" applyNumberFormat="1" applyFont="1" applyFill="1" applyBorder="1" applyAlignment="1" applyProtection="1"/>
    <xf numFmtId="164" fontId="12" fillId="9" borderId="2" xfId="3" applyNumberFormat="1" applyFont="1" applyFill="1" applyBorder="1" applyAlignment="1" applyProtection="1"/>
    <xf numFmtId="164" fontId="12" fillId="0" borderId="4" xfId="3" applyNumberFormat="1" applyFont="1" applyFill="1" applyBorder="1" applyAlignment="1" applyProtection="1"/>
    <xf numFmtId="164" fontId="16" fillId="0" borderId="4" xfId="3" applyNumberFormat="1" applyFont="1" applyFill="1" applyBorder="1" applyAlignment="1" applyProtection="1"/>
    <xf numFmtId="164" fontId="12" fillId="7" borderId="6" xfId="3" applyNumberFormat="1" applyFont="1" applyFill="1" applyBorder="1" applyAlignment="1" applyProtection="1"/>
    <xf numFmtId="164" fontId="12" fillId="10" borderId="2" xfId="3" applyNumberFormat="1" applyFont="1" applyFill="1" applyBorder="1" applyAlignment="1" applyProtection="1"/>
    <xf numFmtId="0" fontId="6" fillId="0" borderId="0" xfId="6"/>
    <xf numFmtId="0" fontId="18" fillId="0" borderId="0" xfId="6" applyNumberFormat="1" applyFont="1" applyFill="1" applyBorder="1" applyAlignment="1" applyProtection="1">
      <alignment horizontal="center" vertical="center" wrapText="1"/>
    </xf>
    <xf numFmtId="0" fontId="21" fillId="0" borderId="0" xfId="6" applyFont="1" applyAlignment="1">
      <alignment vertical="center" wrapText="1"/>
    </xf>
    <xf numFmtId="0" fontId="22" fillId="2" borderId="2" xfId="6" applyNumberFormat="1" applyFont="1" applyFill="1" applyBorder="1" applyAlignment="1" applyProtection="1">
      <alignment horizontal="left" vertical="center" wrapText="1"/>
    </xf>
    <xf numFmtId="4" fontId="11" fillId="2" borderId="3" xfId="6" applyNumberFormat="1" applyFont="1" applyFill="1" applyBorder="1" applyAlignment="1">
      <alignment horizontal="right"/>
    </xf>
    <xf numFmtId="0" fontId="22" fillId="9" borderId="2" xfId="6" applyNumberFormat="1" applyFont="1" applyFill="1" applyBorder="1" applyAlignment="1" applyProtection="1">
      <alignment horizontal="left" vertical="center" wrapText="1"/>
    </xf>
    <xf numFmtId="0" fontId="23" fillId="2" borderId="2" xfId="6" quotePrefix="1" applyFont="1" applyFill="1" applyBorder="1" applyAlignment="1">
      <alignment horizontal="left" vertical="center"/>
    </xf>
    <xf numFmtId="4" fontId="11" fillId="2" borderId="2" xfId="6" applyNumberFormat="1" applyFont="1" applyFill="1" applyBorder="1" applyAlignment="1">
      <alignment horizontal="right"/>
    </xf>
    <xf numFmtId="0" fontId="22" fillId="2" borderId="2" xfId="6" quotePrefix="1" applyFont="1" applyFill="1" applyBorder="1" applyAlignment="1">
      <alignment horizontal="left" vertical="center"/>
    </xf>
    <xf numFmtId="0" fontId="23" fillId="2" borderId="2" xfId="6" applyFont="1" applyFill="1" applyBorder="1" applyAlignment="1">
      <alignment horizontal="left" vertical="center"/>
    </xf>
    <xf numFmtId="0" fontId="23" fillId="2" borderId="2" xfId="6" applyNumberFormat="1" applyFont="1" applyFill="1" applyBorder="1" applyAlignment="1" applyProtection="1">
      <alignment horizontal="left" vertical="center" wrapText="1"/>
    </xf>
    <xf numFmtId="0" fontId="24" fillId="2" borderId="0" xfId="6" applyNumberFormat="1" applyFont="1" applyFill="1" applyBorder="1" applyAlignment="1" applyProtection="1">
      <alignment horizontal="center" vertical="center" wrapText="1"/>
    </xf>
    <xf numFmtId="4" fontId="19" fillId="0" borderId="0" xfId="6" applyNumberFormat="1" applyFont="1" applyBorder="1"/>
    <xf numFmtId="4" fontId="13" fillId="2" borderId="3" xfId="6" applyNumberFormat="1" applyFont="1" applyFill="1" applyBorder="1" applyAlignment="1">
      <alignment horizontal="right"/>
    </xf>
    <xf numFmtId="0" fontId="13" fillId="2" borderId="2" xfId="6" applyNumberFormat="1" applyFont="1" applyFill="1" applyBorder="1" applyAlignment="1" applyProtection="1">
      <alignment horizontal="center" vertical="center" wrapText="1"/>
    </xf>
    <xf numFmtId="0" fontId="13" fillId="2" borderId="3" xfId="6" applyNumberFormat="1" applyFont="1" applyFill="1" applyBorder="1" applyAlignment="1" applyProtection="1">
      <alignment horizontal="center" vertical="center" wrapText="1"/>
    </xf>
    <xf numFmtId="0" fontId="27" fillId="2" borderId="2" xfId="6" quotePrefix="1" applyFont="1" applyFill="1" applyBorder="1" applyAlignment="1">
      <alignment horizontal="left" vertical="center"/>
    </xf>
    <xf numFmtId="0" fontId="28" fillId="2" borderId="2" xfId="6" quotePrefix="1" applyFont="1" applyFill="1" applyBorder="1" applyAlignment="1">
      <alignment horizontal="left" vertical="center"/>
    </xf>
    <xf numFmtId="0" fontId="22" fillId="12" borderId="2" xfId="6" applyNumberFormat="1" applyFont="1" applyFill="1" applyBorder="1" applyAlignment="1" applyProtection="1">
      <alignment horizontal="left" vertical="center" wrapText="1"/>
    </xf>
    <xf numFmtId="0" fontId="23" fillId="2" borderId="2" xfId="6" applyNumberFormat="1" applyFont="1" applyFill="1" applyBorder="1" applyAlignment="1" applyProtection="1">
      <alignment vertical="center" wrapText="1"/>
    </xf>
    <xf numFmtId="0" fontId="28" fillId="2" borderId="2" xfId="6" quotePrefix="1" applyFont="1" applyFill="1" applyBorder="1" applyAlignment="1">
      <alignment horizontal="left" vertical="center" wrapText="1"/>
    </xf>
    <xf numFmtId="0" fontId="27" fillId="2" borderId="2" xfId="6" applyNumberFormat="1" applyFont="1" applyFill="1" applyBorder="1" applyAlignment="1" applyProtection="1">
      <alignment vertical="center" wrapText="1"/>
    </xf>
    <xf numFmtId="0" fontId="28" fillId="2" borderId="2" xfId="6" applyNumberFormat="1" applyFont="1" applyFill="1" applyBorder="1" applyAlignment="1" applyProtection="1">
      <alignment vertical="center" wrapText="1"/>
    </xf>
    <xf numFmtId="0" fontId="27" fillId="2" borderId="2" xfId="6" applyNumberFormat="1" applyFont="1" applyFill="1" applyBorder="1" applyAlignment="1" applyProtection="1">
      <alignment horizontal="left" vertical="center" wrapText="1"/>
    </xf>
    <xf numFmtId="4" fontId="13" fillId="12" borderId="3" xfId="6" applyNumberFormat="1" applyFont="1" applyFill="1" applyBorder="1" applyAlignment="1">
      <alignment horizontal="right"/>
    </xf>
    <xf numFmtId="4" fontId="13" fillId="2" borderId="2" xfId="6" applyNumberFormat="1" applyFont="1" applyFill="1" applyBorder="1" applyAlignment="1">
      <alignment horizontal="right"/>
    </xf>
    <xf numFmtId="0" fontId="22" fillId="9" borderId="2" xfId="6" quotePrefix="1" applyFont="1" applyFill="1" applyBorder="1" applyAlignment="1">
      <alignment horizontal="left" vertical="center"/>
    </xf>
    <xf numFmtId="0" fontId="17" fillId="9" borderId="2" xfId="6" applyNumberFormat="1" applyFont="1" applyFill="1" applyBorder="1" applyAlignment="1" applyProtection="1">
      <alignment vertical="center" wrapText="1"/>
    </xf>
    <xf numFmtId="0" fontId="5" fillId="0" borderId="2" xfId="6" applyFont="1" applyBorder="1"/>
    <xf numFmtId="0" fontId="19" fillId="0" borderId="2" xfId="6" applyFont="1" applyBorder="1"/>
    <xf numFmtId="0" fontId="18" fillId="0" borderId="0" xfId="6" applyNumberFormat="1" applyFont="1" applyFill="1" applyBorder="1" applyAlignment="1" applyProtection="1">
      <alignment horizontal="center" vertical="center" wrapText="1"/>
    </xf>
    <xf numFmtId="0" fontId="21" fillId="0" borderId="0" xfId="6" applyFont="1" applyAlignment="1">
      <alignment vertical="center" wrapText="1"/>
    </xf>
    <xf numFmtId="4" fontId="13" fillId="9" borderId="3" xfId="6" applyNumberFormat="1" applyFont="1" applyFill="1" applyBorder="1" applyAlignment="1">
      <alignment horizontal="right"/>
    </xf>
    <xf numFmtId="0" fontId="22" fillId="10" borderId="2" xfId="6" applyFont="1" applyFill="1" applyBorder="1" applyAlignment="1">
      <alignment horizontal="left" vertical="center"/>
    </xf>
    <xf numFmtId="0" fontId="22" fillId="10" borderId="2" xfId="6" applyNumberFormat="1" applyFont="1" applyFill="1" applyBorder="1" applyAlignment="1" applyProtection="1">
      <alignment vertical="center" wrapText="1"/>
    </xf>
    <xf numFmtId="4" fontId="13" fillId="10" borderId="3" xfId="6" applyNumberFormat="1" applyFont="1" applyFill="1" applyBorder="1" applyAlignment="1">
      <alignment horizontal="right"/>
    </xf>
    <xf numFmtId="0" fontId="22" fillId="10" borderId="2" xfId="6" applyNumberFormat="1" applyFont="1" applyFill="1" applyBorder="1" applyAlignment="1" applyProtection="1">
      <alignment horizontal="left" vertical="center" wrapText="1"/>
    </xf>
    <xf numFmtId="0" fontId="13" fillId="4" borderId="2" xfId="6" applyNumberFormat="1" applyFont="1" applyFill="1" applyBorder="1" applyAlignment="1" applyProtection="1">
      <alignment horizontal="center" vertical="center" wrapText="1"/>
    </xf>
    <xf numFmtId="0" fontId="13" fillId="4" borderId="3" xfId="6" applyNumberFormat="1" applyFont="1" applyFill="1" applyBorder="1" applyAlignment="1" applyProtection="1">
      <alignment horizontal="left" vertical="center" wrapText="1"/>
    </xf>
    <xf numFmtId="4" fontId="13" fillId="4" borderId="3" xfId="6" applyNumberFormat="1" applyFont="1" applyFill="1" applyBorder="1" applyAlignment="1" applyProtection="1">
      <alignment horizontal="right" vertical="center" wrapText="1"/>
    </xf>
    <xf numFmtId="0" fontId="13" fillId="11" borderId="2" xfId="6" applyNumberFormat="1" applyFont="1" applyFill="1" applyBorder="1" applyAlignment="1" applyProtection="1">
      <alignment horizontal="left" vertical="center" wrapText="1"/>
    </xf>
    <xf numFmtId="0" fontId="13" fillId="11" borderId="3" xfId="6" applyNumberFormat="1" applyFont="1" applyFill="1" applyBorder="1" applyAlignment="1" applyProtection="1">
      <alignment horizontal="left" vertical="center" wrapText="1"/>
    </xf>
    <xf numFmtId="0" fontId="22" fillId="11" borderId="2" xfId="6" quotePrefix="1" applyFont="1" applyFill="1" applyBorder="1" applyAlignment="1">
      <alignment horizontal="left" vertical="center"/>
    </xf>
    <xf numFmtId="0" fontId="22" fillId="11" borderId="2" xfId="6" applyNumberFormat="1" applyFont="1" applyFill="1" applyBorder="1" applyAlignment="1" applyProtection="1">
      <alignment horizontal="left" vertical="center" wrapText="1"/>
    </xf>
    <xf numFmtId="0" fontId="17" fillId="11" borderId="2" xfId="6" applyNumberFormat="1" applyFont="1" applyFill="1" applyBorder="1" applyAlignment="1" applyProtection="1">
      <alignment vertical="center" wrapText="1"/>
    </xf>
    <xf numFmtId="4" fontId="13" fillId="11" borderId="3" xfId="6" applyNumberFormat="1" applyFont="1" applyFill="1" applyBorder="1" applyAlignment="1">
      <alignment horizontal="right"/>
    </xf>
    <xf numFmtId="4" fontId="13" fillId="11" borderId="3" xfId="6" applyNumberFormat="1" applyFont="1" applyFill="1" applyBorder="1" applyAlignment="1" applyProtection="1">
      <alignment horizontal="right" vertical="center" wrapText="1"/>
    </xf>
    <xf numFmtId="0" fontId="29" fillId="11" borderId="3" xfId="6" applyNumberFormat="1" applyFont="1" applyFill="1" applyBorder="1" applyAlignment="1" applyProtection="1">
      <alignment horizontal="center" vertical="center" wrapText="1"/>
    </xf>
    <xf numFmtId="0" fontId="28" fillId="11" borderId="2" xfId="6" quotePrefix="1" applyFont="1" applyFill="1" applyBorder="1" applyAlignment="1">
      <alignment horizontal="center" vertical="center"/>
    </xf>
    <xf numFmtId="0" fontId="28" fillId="11" borderId="2" xfId="6" applyNumberFormat="1" applyFont="1" applyFill="1" applyBorder="1" applyAlignment="1" applyProtection="1">
      <alignment horizontal="center" vertical="center" wrapText="1"/>
    </xf>
    <xf numFmtId="0" fontId="13" fillId="10" borderId="2" xfId="6" applyNumberFormat="1" applyFont="1" applyFill="1" applyBorder="1" applyAlignment="1" applyProtection="1">
      <alignment horizontal="center" vertical="center" wrapText="1"/>
    </xf>
    <xf numFmtId="0" fontId="13" fillId="10" borderId="3" xfId="6" applyNumberFormat="1" applyFont="1" applyFill="1" applyBorder="1" applyAlignment="1" applyProtection="1">
      <alignment horizontal="center" vertical="center" wrapText="1"/>
    </xf>
    <xf numFmtId="4" fontId="13" fillId="10" borderId="3" xfId="6" applyNumberFormat="1" applyFont="1" applyFill="1" applyBorder="1" applyAlignment="1" applyProtection="1">
      <alignment horizontal="right" vertical="center" wrapText="1"/>
    </xf>
    <xf numFmtId="0" fontId="22" fillId="11" borderId="6" xfId="6" quotePrefix="1" applyFont="1" applyFill="1" applyBorder="1" applyAlignment="1">
      <alignment horizontal="left" vertical="center"/>
    </xf>
    <xf numFmtId="0" fontId="23" fillId="10" borderId="2" xfId="6" applyNumberFormat="1" applyFont="1" applyFill="1" applyBorder="1" applyAlignment="1" applyProtection="1">
      <alignment horizontal="left" vertical="center" wrapText="1"/>
    </xf>
    <xf numFmtId="0" fontId="19" fillId="10" borderId="2" xfId="6" applyFont="1" applyFill="1" applyBorder="1" applyAlignment="1">
      <alignment horizontal="center"/>
    </xf>
    <xf numFmtId="4" fontId="13" fillId="10" borderId="2" xfId="6" applyNumberFormat="1" applyFont="1" applyFill="1" applyBorder="1" applyAlignment="1">
      <alignment horizontal="right"/>
    </xf>
    <xf numFmtId="4" fontId="19" fillId="11" borderId="2" xfId="8" applyNumberFormat="1" applyFont="1" applyFill="1" applyBorder="1"/>
    <xf numFmtId="4" fontId="19" fillId="0" borderId="2" xfId="8" applyNumberFormat="1" applyFont="1" applyBorder="1"/>
    <xf numFmtId="4" fontId="6" fillId="0" borderId="2" xfId="8" applyNumberFormat="1" applyFont="1" applyBorder="1"/>
    <xf numFmtId="0" fontId="19" fillId="10" borderId="3" xfId="6" applyFont="1" applyFill="1" applyBorder="1" applyAlignment="1">
      <alignment horizontal="center"/>
    </xf>
    <xf numFmtId="4" fontId="19" fillId="10" borderId="3" xfId="8" applyNumberFormat="1" applyFont="1" applyFill="1" applyBorder="1"/>
    <xf numFmtId="0" fontId="23" fillId="10" borderId="2" xfId="6" quotePrefix="1" applyFont="1" applyFill="1" applyBorder="1" applyAlignment="1">
      <alignment horizontal="left" vertical="center"/>
    </xf>
    <xf numFmtId="0" fontId="22" fillId="10" borderId="2" xfId="6" quotePrefix="1" applyFont="1" applyFill="1" applyBorder="1" applyAlignment="1">
      <alignment horizontal="center" vertical="center"/>
    </xf>
    <xf numFmtId="4" fontId="4" fillId="0" borderId="2" xfId="8" applyNumberFormat="1" applyFont="1" applyBorder="1"/>
    <xf numFmtId="0" fontId="23" fillId="2" borderId="3" xfId="6" quotePrefix="1" applyFont="1" applyFill="1" applyBorder="1" applyAlignment="1">
      <alignment horizontal="left" vertical="center"/>
    </xf>
    <xf numFmtId="0" fontId="13" fillId="0" borderId="1" xfId="2" applyNumberFormat="1" applyFont="1" applyFill="1" applyBorder="1" applyAlignment="1" applyProtection="1">
      <alignment horizontal="center"/>
    </xf>
    <xf numFmtId="0" fontId="11" fillId="0" borderId="9" xfId="2" applyNumberFormat="1" applyFont="1" applyFill="1" applyBorder="1" applyAlignment="1" applyProtection="1"/>
    <xf numFmtId="0" fontId="27" fillId="2" borderId="2" xfId="6" quotePrefix="1" applyFont="1" applyFill="1" applyBorder="1" applyAlignment="1">
      <alignment horizontal="left" vertical="center" wrapText="1"/>
    </xf>
    <xf numFmtId="0" fontId="22" fillId="7" borderId="2" xfId="6" quotePrefix="1" applyFont="1" applyFill="1" applyBorder="1" applyAlignment="1">
      <alignment horizontal="left" vertical="center"/>
    </xf>
    <xf numFmtId="4" fontId="13" fillId="7" borderId="3" xfId="6" applyNumberFormat="1" applyFont="1" applyFill="1" applyBorder="1" applyAlignment="1">
      <alignment horizontal="right"/>
    </xf>
    <xf numFmtId="0" fontId="22" fillId="2" borderId="6" xfId="6" quotePrefix="1" applyFont="1" applyFill="1" applyBorder="1" applyAlignment="1">
      <alignment horizontal="left" vertical="center"/>
    </xf>
    <xf numFmtId="4" fontId="19" fillId="2" borderId="2" xfId="8" applyNumberFormat="1" applyFont="1" applyFill="1" applyBorder="1"/>
    <xf numFmtId="0" fontId="23" fillId="2" borderId="6" xfId="6" quotePrefix="1" applyFont="1" applyFill="1" applyBorder="1" applyAlignment="1">
      <alignment horizontal="left" vertical="center"/>
    </xf>
    <xf numFmtId="4" fontId="3" fillId="2" borderId="2" xfId="8" applyNumberFormat="1" applyFont="1" applyFill="1" applyBorder="1"/>
    <xf numFmtId="0" fontId="21" fillId="0" borderId="0" xfId="6" applyFont="1" applyAlignment="1">
      <alignment vertical="center" wrapText="1"/>
    </xf>
    <xf numFmtId="0" fontId="11" fillId="0" borderId="2" xfId="2" applyNumberFormat="1" applyFont="1" applyFill="1" applyBorder="1" applyAlignment="1" applyProtection="1">
      <alignment horizontal="left" wrapText="1"/>
    </xf>
    <xf numFmtId="164" fontId="12" fillId="4" borderId="6" xfId="2" applyNumberFormat="1" applyFont="1" applyFill="1" applyBorder="1" applyAlignment="1" applyProtection="1"/>
    <xf numFmtId="164" fontId="16" fillId="0" borderId="11" xfId="3" applyNumberFormat="1" applyFont="1" applyFill="1" applyBorder="1" applyAlignment="1" applyProtection="1"/>
    <xf numFmtId="0" fontId="22" fillId="2" borderId="3" xfId="6" quotePrefix="1" applyFont="1" applyFill="1" applyBorder="1" applyAlignment="1">
      <alignment horizontal="left" vertical="center"/>
    </xf>
    <xf numFmtId="0" fontId="9" fillId="2" borderId="0" xfId="2" applyNumberFormat="1" applyFont="1" applyFill="1" applyBorder="1" applyAlignment="1" applyProtection="1">
      <alignment horizontal="center" vertical="center"/>
    </xf>
    <xf numFmtId="0" fontId="16" fillId="12" borderId="2" xfId="7" applyNumberFormat="1" applyFont="1" applyFill="1" applyBorder="1" applyAlignment="1" applyProtection="1">
      <alignment horizontal="center" vertical="center" wrapText="1"/>
    </xf>
    <xf numFmtId="0" fontId="32" fillId="2" borderId="2" xfId="6" applyNumberFormat="1" applyFont="1" applyFill="1" applyBorder="1" applyAlignment="1" applyProtection="1">
      <alignment horizontal="center" vertical="center" wrapText="1"/>
    </xf>
    <xf numFmtId="0" fontId="32" fillId="2" borderId="3" xfId="6" applyNumberFormat="1" applyFont="1" applyFill="1" applyBorder="1" applyAlignment="1" applyProtection="1">
      <alignment horizontal="center" vertical="center" wrapText="1"/>
    </xf>
    <xf numFmtId="0" fontId="28" fillId="2" borderId="2" xfId="6" applyNumberFormat="1" applyFont="1" applyFill="1" applyBorder="1" applyAlignment="1" applyProtection="1">
      <alignment horizontal="left" vertical="center" wrapText="1"/>
    </xf>
    <xf numFmtId="0" fontId="32" fillId="4" borderId="2" xfId="6" applyNumberFormat="1" applyFont="1" applyFill="1" applyBorder="1" applyAlignment="1" applyProtection="1">
      <alignment horizontal="center" vertical="center" wrapText="1"/>
    </xf>
    <xf numFmtId="0" fontId="6" fillId="2" borderId="0" xfId="6" applyFill="1" applyBorder="1"/>
    <xf numFmtId="4" fontId="19" fillId="2" borderId="0" xfId="6" applyNumberFormat="1" applyFont="1" applyFill="1" applyBorder="1"/>
    <xf numFmtId="0" fontId="13" fillId="4" borderId="3" xfId="6" applyNumberFormat="1" applyFont="1" applyFill="1" applyBorder="1" applyAlignment="1" applyProtection="1">
      <alignment horizontal="left" wrapText="1"/>
    </xf>
    <xf numFmtId="4" fontId="33" fillId="4" borderId="2" xfId="6" applyNumberFormat="1" applyFont="1" applyFill="1" applyBorder="1"/>
    <xf numFmtId="0" fontId="2" fillId="0" borderId="0" xfId="9"/>
    <xf numFmtId="0" fontId="34" fillId="0" borderId="0" xfId="9" applyNumberFormat="1" applyFont="1" applyFill="1" applyBorder="1" applyAlignment="1" applyProtection="1">
      <alignment horizontal="center" vertical="center" wrapText="1"/>
    </xf>
    <xf numFmtId="0" fontId="22" fillId="2" borderId="2" xfId="9" applyNumberFormat="1" applyFont="1" applyFill="1" applyBorder="1" applyAlignment="1" applyProtection="1">
      <alignment horizontal="left" vertical="center" wrapText="1"/>
    </xf>
    <xf numFmtId="4" fontId="13" fillId="2" borderId="3" xfId="9" applyNumberFormat="1" applyFont="1" applyFill="1" applyBorder="1" applyAlignment="1">
      <alignment horizontal="right"/>
    </xf>
    <xf numFmtId="0" fontId="35" fillId="11" borderId="2" xfId="9" quotePrefix="1" applyFont="1" applyFill="1" applyBorder="1" applyAlignment="1">
      <alignment horizontal="left" vertical="center" wrapText="1"/>
    </xf>
    <xf numFmtId="4" fontId="11" fillId="11" borderId="3" xfId="9" applyNumberFormat="1" applyFont="1" applyFill="1" applyBorder="1" applyAlignment="1">
      <alignment horizontal="right"/>
    </xf>
    <xf numFmtId="0" fontId="23" fillId="2" borderId="2" xfId="9" applyFont="1" applyFill="1" applyBorder="1" applyAlignment="1">
      <alignment horizontal="left" vertical="center"/>
    </xf>
    <xf numFmtId="4" fontId="11" fillId="2" borderId="3" xfId="9" applyNumberFormat="1" applyFont="1" applyFill="1" applyBorder="1" applyAlignment="1">
      <alignment horizontal="right"/>
    </xf>
    <xf numFmtId="4" fontId="11" fillId="2" borderId="2" xfId="9" applyNumberFormat="1" applyFont="1" applyFill="1" applyBorder="1" applyAlignment="1">
      <alignment horizontal="right"/>
    </xf>
    <xf numFmtId="0" fontId="23" fillId="11" borderId="2" xfId="9" applyFont="1" applyFill="1" applyBorder="1" applyAlignment="1">
      <alignment horizontal="left" vertical="center"/>
    </xf>
    <xf numFmtId="0" fontId="23" fillId="2" borderId="2" xfId="9" applyNumberFormat="1" applyFont="1" applyFill="1" applyBorder="1" applyAlignment="1" applyProtection="1">
      <alignment horizontal="left" vertical="center" wrapText="1"/>
    </xf>
    <xf numFmtId="0" fontId="11" fillId="2" borderId="2" xfId="9" applyNumberFormat="1" applyFont="1" applyFill="1" applyBorder="1" applyAlignment="1" applyProtection="1">
      <alignment horizontal="center" vertical="center" wrapText="1"/>
    </xf>
    <xf numFmtId="0" fontId="11" fillId="12" borderId="2" xfId="9" applyNumberFormat="1" applyFont="1" applyFill="1" applyBorder="1" applyAlignment="1" applyProtection="1">
      <alignment horizontal="center" vertical="center" wrapText="1"/>
    </xf>
    <xf numFmtId="0" fontId="20" fillId="0" borderId="0" xfId="9" applyNumberFormat="1" applyFont="1" applyFill="1" applyBorder="1" applyAlignment="1" applyProtection="1">
      <alignment horizontal="center" vertical="center" wrapText="1"/>
    </xf>
    <xf numFmtId="0" fontId="21" fillId="0" borderId="0" xfId="9" applyFont="1" applyAlignment="1">
      <alignment vertical="center" wrapText="1"/>
    </xf>
    <xf numFmtId="0" fontId="16" fillId="2" borderId="3" xfId="7" applyNumberFormat="1" applyFont="1" applyFill="1" applyBorder="1" applyAlignment="1" applyProtection="1">
      <alignment horizontal="center" vertical="center" wrapText="1"/>
    </xf>
    <xf numFmtId="0" fontId="16" fillId="3" borderId="1" xfId="2" applyNumberFormat="1" applyFont="1" applyFill="1" applyBorder="1" applyAlignment="1" applyProtection="1">
      <alignment horizontal="center" vertical="center" wrapText="1"/>
    </xf>
    <xf numFmtId="0" fontId="16" fillId="3" borderId="2" xfId="2" applyNumberFormat="1" applyFont="1" applyFill="1" applyBorder="1" applyAlignment="1" applyProtection="1">
      <alignment horizontal="center" vertical="center" wrapText="1"/>
    </xf>
    <xf numFmtId="0" fontId="16" fillId="2" borderId="2" xfId="2" applyNumberFormat="1" applyFont="1" applyFill="1" applyBorder="1" applyAlignment="1" applyProtection="1">
      <alignment horizontal="center" vertical="center" wrapText="1"/>
    </xf>
    <xf numFmtId="0" fontId="16" fillId="2" borderId="1" xfId="2" applyNumberFormat="1" applyFont="1" applyFill="1" applyBorder="1" applyAlignment="1" applyProtection="1">
      <alignment horizontal="center" vertical="center" wrapText="1"/>
    </xf>
    <xf numFmtId="0" fontId="12" fillId="12" borderId="2" xfId="7" applyNumberFormat="1" applyFont="1" applyFill="1" applyBorder="1" applyAlignment="1" applyProtection="1">
      <alignment horizontal="center" vertical="center" wrapText="1"/>
    </xf>
    <xf numFmtId="0" fontId="1" fillId="0" borderId="0" xfId="10"/>
    <xf numFmtId="0" fontId="34" fillId="0" borderId="0" xfId="10" applyNumberFormat="1" applyFont="1" applyFill="1" applyBorder="1" applyAlignment="1" applyProtection="1">
      <alignment horizontal="center" vertical="center" wrapText="1"/>
    </xf>
    <xf numFmtId="0" fontId="23" fillId="11" borderId="10" xfId="10" applyNumberFormat="1" applyFont="1" applyFill="1" applyBorder="1" applyAlignment="1" applyProtection="1">
      <alignment vertical="center"/>
    </xf>
    <xf numFmtId="0" fontId="25" fillId="0" borderId="0" xfId="10" applyNumberFormat="1" applyFont="1" applyFill="1" applyBorder="1" applyAlignment="1" applyProtection="1">
      <alignment horizontal="center" vertical="center" wrapText="1"/>
    </xf>
    <xf numFmtId="0" fontId="11" fillId="0" borderId="0" xfId="10" applyNumberFormat="1" applyFont="1" applyFill="1" applyBorder="1" applyAlignment="1" applyProtection="1"/>
    <xf numFmtId="3" fontId="13" fillId="0" borderId="2" xfId="10" applyNumberFormat="1" applyFont="1" applyBorder="1" applyAlignment="1">
      <alignment horizontal="right"/>
    </xf>
    <xf numFmtId="3" fontId="13" fillId="11" borderId="2" xfId="10" applyNumberFormat="1" applyFont="1" applyFill="1" applyBorder="1" applyAlignment="1">
      <alignment horizontal="right"/>
    </xf>
    <xf numFmtId="0" fontId="22" fillId="2" borderId="0" xfId="10" quotePrefix="1" applyNumberFormat="1" applyFont="1" applyFill="1" applyBorder="1" applyAlignment="1" applyProtection="1">
      <alignment horizontal="left" vertical="center" wrapText="1"/>
    </xf>
    <xf numFmtId="0" fontId="23" fillId="2" borderId="0" xfId="10" applyNumberFormat="1" applyFont="1" applyFill="1" applyBorder="1" applyAlignment="1" applyProtection="1">
      <alignment vertical="center" wrapText="1"/>
    </xf>
    <xf numFmtId="3" fontId="13" fillId="2" borderId="0" xfId="10" applyNumberFormat="1" applyFont="1" applyFill="1" applyBorder="1" applyAlignment="1">
      <alignment horizontal="right"/>
    </xf>
    <xf numFmtId="4" fontId="11" fillId="11" borderId="2" xfId="10" applyNumberFormat="1" applyFont="1" applyFill="1" applyBorder="1" applyAlignment="1">
      <alignment horizontal="right"/>
    </xf>
    <xf numFmtId="4" fontId="11" fillId="0" borderId="2" xfId="10" applyNumberFormat="1" applyFont="1" applyFill="1" applyBorder="1" applyAlignment="1">
      <alignment horizontal="right"/>
    </xf>
    <xf numFmtId="4" fontId="11" fillId="2" borderId="2" xfId="10" applyNumberFormat="1" applyFont="1" applyFill="1" applyBorder="1" applyAlignment="1">
      <alignment horizontal="right"/>
    </xf>
    <xf numFmtId="4" fontId="11" fillId="0" borderId="2" xfId="10" applyNumberFormat="1" applyFont="1" applyBorder="1" applyAlignment="1">
      <alignment horizontal="right"/>
    </xf>
    <xf numFmtId="0" fontId="23" fillId="11" borderId="1" xfId="10" applyFont="1" applyFill="1" applyBorder="1" applyAlignment="1">
      <alignment horizontal="left" vertical="center"/>
    </xf>
    <xf numFmtId="3" fontId="11" fillId="0" borderId="2" xfId="10" applyNumberFormat="1" applyFont="1" applyBorder="1" applyAlignment="1">
      <alignment horizontal="right"/>
    </xf>
    <xf numFmtId="3" fontId="11" fillId="11" borderId="2" xfId="10" applyNumberFormat="1" applyFont="1" applyFill="1" applyBorder="1" applyAlignment="1">
      <alignment horizontal="right"/>
    </xf>
    <xf numFmtId="4" fontId="11" fillId="13" borderId="1" xfId="10" quotePrefix="1" applyNumberFormat="1" applyFont="1" applyFill="1" applyBorder="1" applyAlignment="1">
      <alignment horizontal="right"/>
    </xf>
    <xf numFmtId="4" fontId="11" fillId="11" borderId="1" xfId="10" quotePrefix="1" applyNumberFormat="1" applyFont="1" applyFill="1" applyBorder="1" applyAlignment="1">
      <alignment horizontal="right"/>
    </xf>
    <xf numFmtId="3" fontId="11" fillId="11" borderId="1" xfId="10" quotePrefix="1" applyNumberFormat="1" applyFont="1" applyFill="1" applyBorder="1" applyAlignment="1">
      <alignment horizontal="right"/>
    </xf>
    <xf numFmtId="3" fontId="11" fillId="11" borderId="2" xfId="10" quotePrefix="1" applyNumberFormat="1" applyFont="1" applyFill="1" applyBorder="1" applyAlignment="1">
      <alignment horizontal="right"/>
    </xf>
    <xf numFmtId="0" fontId="23" fillId="0" borderId="0" xfId="10" quotePrefix="1" applyNumberFormat="1" applyFont="1" applyFill="1" applyBorder="1" applyAlignment="1" applyProtection="1">
      <alignment horizontal="left" vertical="center" wrapText="1"/>
    </xf>
    <xf numFmtId="0" fontId="23" fillId="0" borderId="0" xfId="10" applyNumberFormat="1" applyFont="1" applyFill="1" applyBorder="1" applyAlignment="1" applyProtection="1">
      <alignment vertical="center" wrapText="1"/>
    </xf>
    <xf numFmtId="3" fontId="11" fillId="0" borderId="0" xfId="10" applyNumberFormat="1" applyFont="1" applyBorder="1" applyAlignment="1">
      <alignment horizontal="right"/>
    </xf>
    <xf numFmtId="3" fontId="13" fillId="0" borderId="0" xfId="10" applyNumberFormat="1" applyFont="1" applyBorder="1" applyAlignment="1">
      <alignment horizontal="right"/>
    </xf>
    <xf numFmtId="0" fontId="11" fillId="2" borderId="0" xfId="10" applyNumberFormat="1" applyFont="1" applyFill="1" applyBorder="1" applyAlignment="1" applyProtection="1">
      <alignment horizontal="left" vertical="center" wrapText="1"/>
    </xf>
    <xf numFmtId="4" fontId="11" fillId="2" borderId="0" xfId="10" quotePrefix="1" applyNumberFormat="1" applyFont="1" applyFill="1" applyBorder="1" applyAlignment="1">
      <alignment horizontal="right"/>
    </xf>
    <xf numFmtId="3" fontId="11" fillId="2" borderId="0" xfId="10" quotePrefix="1" applyNumberFormat="1" applyFont="1" applyFill="1" applyBorder="1" applyAlignment="1">
      <alignment horizontal="right"/>
    </xf>
    <xf numFmtId="0" fontId="13" fillId="12" borderId="1" xfId="10" quotePrefix="1" applyFont="1" applyFill="1" applyBorder="1" applyAlignment="1">
      <alignment horizontal="left" wrapText="1"/>
    </xf>
    <xf numFmtId="0" fontId="13" fillId="12" borderId="10" xfId="10" quotePrefix="1" applyFont="1" applyFill="1" applyBorder="1" applyAlignment="1">
      <alignment horizontal="left" wrapText="1"/>
    </xf>
    <xf numFmtId="0" fontId="13" fillId="12" borderId="10" xfId="10" quotePrefix="1" applyFont="1" applyFill="1" applyBorder="1" applyAlignment="1">
      <alignment horizontal="center" wrapText="1"/>
    </xf>
    <xf numFmtId="0" fontId="13" fillId="12" borderId="10" xfId="10" quotePrefix="1" applyNumberFormat="1" applyFont="1" applyFill="1" applyBorder="1" applyAlignment="1" applyProtection="1">
      <alignment horizontal="left"/>
    </xf>
    <xf numFmtId="0" fontId="11" fillId="12" borderId="2" xfId="10" applyNumberFormat="1" applyFont="1" applyFill="1" applyBorder="1" applyAlignment="1" applyProtection="1">
      <alignment horizontal="center" vertical="center" wrapText="1"/>
    </xf>
    <xf numFmtId="4" fontId="11" fillId="13" borderId="2" xfId="10" quotePrefix="1" applyNumberFormat="1" applyFont="1" applyFill="1" applyBorder="1" applyAlignment="1">
      <alignment horizontal="right"/>
    </xf>
    <xf numFmtId="3" fontId="11" fillId="13" borderId="2" xfId="10" quotePrefix="1" applyNumberFormat="1" applyFont="1" applyFill="1" applyBorder="1" applyAlignment="1">
      <alignment horizontal="right"/>
    </xf>
    <xf numFmtId="0" fontId="15" fillId="0" borderId="0" xfId="10" applyNumberFormat="1" applyFont="1" applyFill="1" applyBorder="1" applyAlignment="1" applyProtection="1">
      <alignment wrapText="1"/>
    </xf>
    <xf numFmtId="0" fontId="26" fillId="0" borderId="0" xfId="10" applyNumberFormat="1" applyFont="1" applyFill="1" applyBorder="1" applyAlignment="1" applyProtection="1">
      <alignment wrapText="1"/>
    </xf>
    <xf numFmtId="0" fontId="11" fillId="12" borderId="1" xfId="7" quotePrefix="1" applyFont="1" applyFill="1" applyBorder="1" applyAlignment="1">
      <alignment horizontal="center" vertical="center" wrapText="1"/>
    </xf>
    <xf numFmtId="0" fontId="11" fillId="12" borderId="10" xfId="7" quotePrefix="1" applyFont="1" applyFill="1" applyBorder="1" applyAlignment="1">
      <alignment horizontal="center" vertical="center" wrapText="1"/>
    </xf>
    <xf numFmtId="0" fontId="11" fillId="12" borderId="3" xfId="7" quotePrefix="1" applyFont="1" applyFill="1" applyBorder="1" applyAlignment="1">
      <alignment horizontal="center" vertical="center" wrapText="1"/>
    </xf>
    <xf numFmtId="0" fontId="11" fillId="12" borderId="1" xfId="10" quotePrefix="1" applyFont="1" applyFill="1" applyBorder="1" applyAlignment="1">
      <alignment horizontal="center" wrapText="1"/>
    </xf>
    <xf numFmtId="0" fontId="11" fillId="12" borderId="10" xfId="10" quotePrefix="1" applyFont="1" applyFill="1" applyBorder="1" applyAlignment="1">
      <alignment horizontal="center" wrapText="1"/>
    </xf>
    <xf numFmtId="0" fontId="11" fillId="12" borderId="3" xfId="10" quotePrefix="1" applyFont="1" applyFill="1" applyBorder="1" applyAlignment="1">
      <alignment horizontal="center" wrapText="1"/>
    </xf>
    <xf numFmtId="0" fontId="20" fillId="0" borderId="0" xfId="10" applyNumberFormat="1" applyFont="1" applyFill="1" applyBorder="1" applyAlignment="1" applyProtection="1">
      <alignment horizontal="left" vertical="center" wrapText="1"/>
    </xf>
    <xf numFmtId="0" fontId="11" fillId="13" borderId="1" xfId="10" applyNumberFormat="1" applyFont="1" applyFill="1" applyBorder="1" applyAlignment="1" applyProtection="1">
      <alignment horizontal="left" vertical="center" wrapText="1"/>
    </xf>
    <xf numFmtId="0" fontId="11" fillId="13" borderId="10" xfId="10" applyNumberFormat="1" applyFont="1" applyFill="1" applyBorder="1" applyAlignment="1" applyProtection="1">
      <alignment horizontal="left" vertical="center" wrapText="1"/>
    </xf>
    <xf numFmtId="0" fontId="11" fillId="13" borderId="3" xfId="10" applyNumberFormat="1" applyFont="1" applyFill="1" applyBorder="1" applyAlignment="1" applyProtection="1">
      <alignment horizontal="left" vertical="center" wrapText="1"/>
    </xf>
    <xf numFmtId="0" fontId="11" fillId="11" borderId="1" xfId="10" applyNumberFormat="1" applyFont="1" applyFill="1" applyBorder="1" applyAlignment="1" applyProtection="1">
      <alignment horizontal="left" vertical="center" wrapText="1"/>
    </xf>
    <xf numFmtId="0" fontId="11" fillId="11" borderId="10" xfId="10" applyNumberFormat="1" applyFont="1" applyFill="1" applyBorder="1" applyAlignment="1" applyProtection="1">
      <alignment horizontal="left" vertical="center" wrapText="1"/>
    </xf>
    <xf numFmtId="0" fontId="11" fillId="11" borderId="3" xfId="10" applyNumberFormat="1" applyFont="1" applyFill="1" applyBorder="1" applyAlignment="1" applyProtection="1">
      <alignment horizontal="left" vertical="center" wrapText="1"/>
    </xf>
    <xf numFmtId="0" fontId="23" fillId="11" borderId="1" xfId="10" quotePrefix="1" applyNumberFormat="1" applyFont="1" applyFill="1" applyBorder="1" applyAlignment="1" applyProtection="1">
      <alignment horizontal="left" vertical="center" wrapText="1"/>
    </xf>
    <xf numFmtId="0" fontId="23" fillId="11" borderId="10" xfId="10" applyNumberFormat="1" applyFont="1" applyFill="1" applyBorder="1" applyAlignment="1" applyProtection="1">
      <alignment vertical="center" wrapText="1"/>
    </xf>
    <xf numFmtId="0" fontId="23" fillId="0" borderId="1" xfId="10" quotePrefix="1" applyNumberFormat="1" applyFont="1" applyFill="1" applyBorder="1" applyAlignment="1" applyProtection="1">
      <alignment horizontal="left" vertical="center" wrapText="1"/>
    </xf>
    <xf numFmtId="0" fontId="23" fillId="0" borderId="10" xfId="10" applyNumberFormat="1" applyFont="1" applyFill="1" applyBorder="1" applyAlignment="1" applyProtection="1">
      <alignment vertical="center" wrapText="1"/>
    </xf>
    <xf numFmtId="0" fontId="23" fillId="0" borderId="1" xfId="10" quotePrefix="1" applyFont="1" applyBorder="1" applyAlignment="1">
      <alignment horizontal="left" vertical="center"/>
    </xf>
    <xf numFmtId="0" fontId="23" fillId="0" borderId="10" xfId="10" applyNumberFormat="1" applyFont="1" applyFill="1" applyBorder="1" applyAlignment="1" applyProtection="1">
      <alignment vertical="center"/>
    </xf>
    <xf numFmtId="0" fontId="21" fillId="0" borderId="0" xfId="10" applyFont="1" applyAlignment="1">
      <alignment horizontal="left" wrapText="1"/>
    </xf>
    <xf numFmtId="0" fontId="23" fillId="0" borderId="1" xfId="10" applyNumberFormat="1" applyFont="1" applyFill="1" applyBorder="1" applyAlignment="1" applyProtection="1">
      <alignment horizontal="left" vertical="center" wrapText="1"/>
    </xf>
    <xf numFmtId="0" fontId="23" fillId="0" borderId="10" xfId="10" applyNumberFormat="1" applyFont="1" applyFill="1" applyBorder="1" applyAlignment="1" applyProtection="1">
      <alignment horizontal="left" vertical="center" wrapText="1"/>
    </xf>
    <xf numFmtId="0" fontId="23" fillId="0" borderId="3" xfId="10" applyNumberFormat="1" applyFont="1" applyFill="1" applyBorder="1" applyAlignment="1" applyProtection="1">
      <alignment horizontal="left" vertical="center" wrapText="1"/>
    </xf>
    <xf numFmtId="0" fontId="20" fillId="0" borderId="0" xfId="10" applyNumberFormat="1" applyFont="1" applyFill="1" applyBorder="1" applyAlignment="1" applyProtection="1">
      <alignment horizontal="center" vertical="center" wrapText="1"/>
    </xf>
    <xf numFmtId="0" fontId="23" fillId="11" borderId="1" xfId="10" applyNumberFormat="1" applyFont="1" applyFill="1" applyBorder="1" applyAlignment="1" applyProtection="1">
      <alignment horizontal="left" vertical="center" wrapText="1"/>
    </xf>
    <xf numFmtId="0" fontId="23" fillId="11" borderId="10" xfId="10" applyNumberFormat="1" applyFont="1" applyFill="1" applyBorder="1" applyAlignment="1" applyProtection="1">
      <alignment vertical="center"/>
    </xf>
    <xf numFmtId="0" fontId="23" fillId="0" borderId="1" xfId="10" quotePrefix="1" applyFont="1" applyFill="1" applyBorder="1" applyAlignment="1">
      <alignment horizontal="left" vertical="center"/>
    </xf>
    <xf numFmtId="0" fontId="11" fillId="12" borderId="1" xfId="6" applyNumberFormat="1" applyFont="1" applyFill="1" applyBorder="1" applyAlignment="1" applyProtection="1">
      <alignment horizontal="center" vertical="center" wrapText="1"/>
    </xf>
    <xf numFmtId="0" fontId="11" fillId="12" borderId="3" xfId="6" applyNumberFormat="1" applyFont="1" applyFill="1" applyBorder="1" applyAlignment="1" applyProtection="1">
      <alignment horizontal="center" vertical="center" wrapText="1"/>
    </xf>
    <xf numFmtId="0" fontId="31" fillId="0" borderId="0" xfId="6" applyNumberFormat="1" applyFont="1" applyFill="1" applyBorder="1" applyAlignment="1" applyProtection="1">
      <alignment horizontal="center" vertical="center" wrapText="1"/>
    </xf>
    <xf numFmtId="0" fontId="2" fillId="0" borderId="0" xfId="6" applyFont="1" applyAlignment="1">
      <alignment wrapText="1"/>
    </xf>
    <xf numFmtId="0" fontId="20" fillId="0" borderId="0" xfId="9" applyNumberFormat="1" applyFont="1" applyFill="1" applyBorder="1" applyAlignment="1" applyProtection="1">
      <alignment horizontal="center" vertical="center" wrapText="1"/>
    </xf>
    <xf numFmtId="0" fontId="21" fillId="0" borderId="0" xfId="9" applyFont="1" applyAlignment="1">
      <alignment vertical="center" wrapText="1"/>
    </xf>
    <xf numFmtId="0" fontId="9" fillId="2" borderId="0" xfId="2" applyNumberFormat="1" applyFont="1" applyFill="1" applyBorder="1" applyAlignment="1" applyProtection="1">
      <alignment horizontal="center" vertical="center"/>
    </xf>
    <xf numFmtId="0" fontId="13" fillId="4" borderId="7" xfId="2" applyNumberFormat="1" applyFont="1" applyFill="1" applyBorder="1" applyAlignment="1" applyProtection="1">
      <alignment horizontal="center" wrapText="1"/>
    </xf>
    <xf numFmtId="0" fontId="13" fillId="4" borderId="8" xfId="2" applyNumberFormat="1" applyFont="1" applyFill="1" applyBorder="1" applyAlignment="1" applyProtection="1">
      <alignment horizontal="center" wrapText="1"/>
    </xf>
    <xf numFmtId="0" fontId="11" fillId="12" borderId="1" xfId="2" applyNumberFormat="1" applyFont="1" applyFill="1" applyBorder="1" applyAlignment="1" applyProtection="1">
      <alignment horizontal="center" vertical="center" wrapText="1"/>
    </xf>
    <xf numFmtId="0" fontId="11" fillId="12" borderId="3" xfId="2" applyNumberFormat="1" applyFont="1" applyFill="1" applyBorder="1" applyAlignment="1" applyProtection="1">
      <alignment horizontal="center" vertical="center" wrapText="1"/>
    </xf>
    <xf numFmtId="0" fontId="20" fillId="0" borderId="0" xfId="5" applyNumberFormat="1" applyFont="1" applyFill="1" applyBorder="1" applyAlignment="1" applyProtection="1">
      <alignment horizontal="center" vertical="center" wrapText="1"/>
    </xf>
  </cellXfs>
  <cellStyles count="11">
    <cellStyle name="Normalno" xfId="0" builtinId="0"/>
    <cellStyle name="Normalno 2" xfId="2"/>
    <cellStyle name="Normalno 3" xfId="1"/>
    <cellStyle name="Normalno 3 2" xfId="5"/>
    <cellStyle name="Normalno 4" xfId="4"/>
    <cellStyle name="Normalno 5" xfId="6"/>
    <cellStyle name="Normalno 6" xfId="7"/>
    <cellStyle name="Normalno 7" xfId="9"/>
    <cellStyle name="Normalno 8" xfId="10"/>
    <cellStyle name="Zarez" xfId="8" builtinId="3"/>
    <cellStyle name="Zarez 2" xfId="3"/>
  </cellStyles>
  <dxfs count="0"/>
  <tableStyles count="0" defaultTableStyle="TableStyleMedium2" defaultPivotStyle="PivotStyleLight16"/>
  <colors>
    <mruColors>
      <color rgb="FFCCFFFF"/>
      <color rgb="FFFFF2CC"/>
      <color rgb="FFBDD7EE"/>
      <color rgb="FFFCE4D6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workbookViewId="0">
      <selection activeCell="F26" sqref="F26"/>
    </sheetView>
  </sheetViews>
  <sheetFormatPr defaultRowHeight="15" x14ac:dyDescent="0.25"/>
  <cols>
    <col min="1" max="4" width="9.140625" style="173"/>
    <col min="5" max="8" width="25.28515625" style="173" customWidth="1"/>
    <col min="9" max="16384" width="9.140625" style="173"/>
  </cols>
  <sheetData>
    <row r="1" spans="1:8" ht="42" customHeight="1" x14ac:dyDescent="0.25">
      <c r="A1" s="233" t="s">
        <v>232</v>
      </c>
      <c r="B1" s="233"/>
      <c r="C1" s="233"/>
      <c r="D1" s="233"/>
      <c r="E1" s="233"/>
      <c r="F1" s="233"/>
      <c r="G1" s="233"/>
      <c r="H1" s="233"/>
    </row>
    <row r="2" spans="1:8" x14ac:dyDescent="0.25">
      <c r="A2" s="233" t="s">
        <v>112</v>
      </c>
      <c r="B2" s="233"/>
      <c r="C2" s="233"/>
      <c r="D2" s="233"/>
      <c r="E2" s="233"/>
      <c r="F2" s="233"/>
      <c r="G2" s="233"/>
      <c r="H2" s="233"/>
    </row>
    <row r="3" spans="1:8" ht="8.25" customHeight="1" x14ac:dyDescent="0.25">
      <c r="A3" s="176"/>
      <c r="B3" s="176"/>
      <c r="C3" s="176"/>
      <c r="D3" s="176"/>
      <c r="E3" s="176"/>
      <c r="F3" s="176"/>
      <c r="G3" s="176"/>
      <c r="H3" s="176"/>
    </row>
    <row r="4" spans="1:8" ht="18" customHeight="1" x14ac:dyDescent="0.25">
      <c r="A4" s="216" t="s">
        <v>221</v>
      </c>
      <c r="B4" s="229"/>
      <c r="C4" s="229"/>
      <c r="D4" s="229"/>
      <c r="E4" s="229"/>
      <c r="F4" s="229"/>
      <c r="G4" s="229"/>
      <c r="H4" s="229"/>
    </row>
    <row r="5" spans="1:8" ht="24" x14ac:dyDescent="0.25">
      <c r="A5" s="210" t="s">
        <v>194</v>
      </c>
      <c r="B5" s="211"/>
      <c r="C5" s="211"/>
      <c r="D5" s="211"/>
      <c r="E5" s="212"/>
      <c r="F5" s="143" t="s">
        <v>233</v>
      </c>
      <c r="G5" s="143" t="s">
        <v>218</v>
      </c>
      <c r="H5" s="172" t="s">
        <v>220</v>
      </c>
    </row>
    <row r="6" spans="1:8" x14ac:dyDescent="0.25">
      <c r="A6" s="234" t="s">
        <v>113</v>
      </c>
      <c r="B6" s="224"/>
      <c r="C6" s="224"/>
      <c r="D6" s="224"/>
      <c r="E6" s="235"/>
      <c r="F6" s="183">
        <f>F7+F8</f>
        <v>752985.23</v>
      </c>
      <c r="G6" s="183">
        <f t="shared" ref="G6:H6" si="0">G7+G8</f>
        <v>721672.72</v>
      </c>
      <c r="H6" s="183">
        <f t="shared" si="0"/>
        <v>710283.3</v>
      </c>
    </row>
    <row r="7" spans="1:8" x14ac:dyDescent="0.25">
      <c r="A7" s="230" t="s">
        <v>196</v>
      </c>
      <c r="B7" s="226"/>
      <c r="C7" s="226"/>
      <c r="D7" s="226"/>
      <c r="E7" s="228"/>
      <c r="F7" s="184">
        <v>752985.23</v>
      </c>
      <c r="G7" s="184">
        <v>721672.72</v>
      </c>
      <c r="H7" s="185">
        <v>710283.3</v>
      </c>
    </row>
    <row r="8" spans="1:8" x14ac:dyDescent="0.25">
      <c r="A8" s="236" t="s">
        <v>197</v>
      </c>
      <c r="B8" s="228"/>
      <c r="C8" s="228"/>
      <c r="D8" s="228"/>
      <c r="E8" s="228"/>
      <c r="F8" s="184">
        <v>0</v>
      </c>
      <c r="G8" s="186">
        <v>0</v>
      </c>
      <c r="H8" s="184">
        <v>0</v>
      </c>
    </row>
    <row r="9" spans="1:8" x14ac:dyDescent="0.25">
      <c r="A9" s="187" t="s">
        <v>114</v>
      </c>
      <c r="B9" s="175"/>
      <c r="C9" s="175"/>
      <c r="D9" s="175"/>
      <c r="E9" s="175"/>
      <c r="F9" s="183">
        <f>F10+F11</f>
        <v>755646.36</v>
      </c>
      <c r="G9" s="183">
        <f t="shared" ref="G9:H9" si="1">G10+G11</f>
        <v>721672.72</v>
      </c>
      <c r="H9" s="183">
        <f t="shared" si="1"/>
        <v>710283.3</v>
      </c>
    </row>
    <row r="10" spans="1:8" x14ac:dyDescent="0.25">
      <c r="A10" s="225" t="s">
        <v>198</v>
      </c>
      <c r="B10" s="226"/>
      <c r="C10" s="226"/>
      <c r="D10" s="226"/>
      <c r="E10" s="226"/>
      <c r="F10" s="184">
        <v>753320.14</v>
      </c>
      <c r="G10" s="184">
        <v>721141.82</v>
      </c>
      <c r="H10" s="184">
        <v>708554.23999999999</v>
      </c>
    </row>
    <row r="11" spans="1:8" x14ac:dyDescent="0.25">
      <c r="A11" s="227" t="s">
        <v>199</v>
      </c>
      <c r="B11" s="228"/>
      <c r="C11" s="228"/>
      <c r="D11" s="228"/>
      <c r="E11" s="228"/>
      <c r="F11" s="186">
        <v>2326.2199999999998</v>
      </c>
      <c r="G11" s="186">
        <v>530.9</v>
      </c>
      <c r="H11" s="186">
        <v>1729.06</v>
      </c>
    </row>
    <row r="12" spans="1:8" x14ac:dyDescent="0.25">
      <c r="A12" s="223" t="s">
        <v>115</v>
      </c>
      <c r="B12" s="224"/>
      <c r="C12" s="224"/>
      <c r="D12" s="224"/>
      <c r="E12" s="224"/>
      <c r="F12" s="183">
        <f>F6-F9</f>
        <v>-2661.1300000000047</v>
      </c>
      <c r="G12" s="183">
        <f t="shared" ref="G12:H12" si="2">G6-G9</f>
        <v>0</v>
      </c>
      <c r="H12" s="183">
        <f t="shared" si="2"/>
        <v>0</v>
      </c>
    </row>
    <row r="13" spans="1:8" ht="18" x14ac:dyDescent="0.25">
      <c r="A13" s="174"/>
      <c r="B13" s="176"/>
      <c r="C13" s="176"/>
      <c r="D13" s="176"/>
      <c r="E13" s="176"/>
      <c r="F13" s="176"/>
      <c r="G13" s="176"/>
      <c r="H13" s="177"/>
    </row>
    <row r="14" spans="1:8" ht="18" customHeight="1" x14ac:dyDescent="0.25">
      <c r="A14" s="216" t="s">
        <v>222</v>
      </c>
      <c r="B14" s="229"/>
      <c r="C14" s="229"/>
      <c r="D14" s="229"/>
      <c r="E14" s="229"/>
      <c r="F14" s="229"/>
      <c r="G14" s="229"/>
      <c r="H14" s="229"/>
    </row>
    <row r="15" spans="1:8" ht="25.5" customHeight="1" x14ac:dyDescent="0.25">
      <c r="A15" s="210" t="s">
        <v>194</v>
      </c>
      <c r="B15" s="211"/>
      <c r="C15" s="211"/>
      <c r="D15" s="211"/>
      <c r="E15" s="212"/>
      <c r="F15" s="143" t="s">
        <v>233</v>
      </c>
      <c r="G15" s="143" t="s">
        <v>218</v>
      </c>
      <c r="H15" s="143" t="s">
        <v>220</v>
      </c>
    </row>
    <row r="16" spans="1:8" ht="15.75" customHeight="1" x14ac:dyDescent="0.25">
      <c r="A16" s="230" t="s">
        <v>200</v>
      </c>
      <c r="B16" s="231"/>
      <c r="C16" s="231"/>
      <c r="D16" s="231"/>
      <c r="E16" s="232"/>
      <c r="F16" s="188"/>
      <c r="G16" s="178"/>
      <c r="H16" s="178"/>
    </row>
    <row r="17" spans="1:8" x14ac:dyDescent="0.25">
      <c r="A17" s="230" t="s">
        <v>201</v>
      </c>
      <c r="B17" s="226"/>
      <c r="C17" s="226"/>
      <c r="D17" s="226"/>
      <c r="E17" s="226"/>
      <c r="F17" s="188"/>
      <c r="G17" s="178"/>
      <c r="H17" s="178"/>
    </row>
    <row r="18" spans="1:8" x14ac:dyDescent="0.25">
      <c r="A18" s="223" t="s">
        <v>223</v>
      </c>
      <c r="B18" s="224"/>
      <c r="C18" s="224"/>
      <c r="D18" s="224"/>
      <c r="E18" s="224"/>
      <c r="F18" s="189">
        <v>0</v>
      </c>
      <c r="G18" s="179">
        <v>0</v>
      </c>
      <c r="H18" s="179">
        <v>0</v>
      </c>
    </row>
    <row r="19" spans="1:8" x14ac:dyDescent="0.25">
      <c r="A19" s="225" t="s">
        <v>224</v>
      </c>
      <c r="B19" s="226"/>
      <c r="C19" s="226"/>
      <c r="D19" s="226"/>
      <c r="E19" s="226"/>
      <c r="F19" s="188">
        <v>0</v>
      </c>
      <c r="G19" s="178">
        <v>0</v>
      </c>
      <c r="H19" s="178">
        <v>0</v>
      </c>
    </row>
    <row r="20" spans="1:8" x14ac:dyDescent="0.25">
      <c r="A20" s="194"/>
      <c r="B20" s="195"/>
      <c r="C20" s="195"/>
      <c r="D20" s="195"/>
      <c r="E20" s="195"/>
      <c r="F20" s="196"/>
      <c r="G20" s="197"/>
      <c r="H20" s="197"/>
    </row>
    <row r="21" spans="1:8" x14ac:dyDescent="0.25">
      <c r="A21" s="180"/>
      <c r="B21" s="181"/>
      <c r="C21" s="181"/>
      <c r="D21" s="181"/>
      <c r="E21" s="181"/>
      <c r="F21" s="182"/>
      <c r="G21" s="182"/>
      <c r="H21" s="182"/>
    </row>
    <row r="22" spans="1:8" ht="18" customHeight="1" x14ac:dyDescent="0.25">
      <c r="A22" s="216" t="s">
        <v>225</v>
      </c>
      <c r="B22" s="216"/>
      <c r="C22" s="216"/>
      <c r="D22" s="216"/>
      <c r="E22" s="216"/>
      <c r="F22" s="216"/>
      <c r="G22" s="216"/>
      <c r="H22" s="216"/>
    </row>
    <row r="23" spans="1:8" ht="24" x14ac:dyDescent="0.25">
      <c r="A23" s="213"/>
      <c r="B23" s="214"/>
      <c r="C23" s="214"/>
      <c r="D23" s="214"/>
      <c r="E23" s="215"/>
      <c r="F23" s="143" t="s">
        <v>233</v>
      </c>
      <c r="G23" s="143" t="s">
        <v>218</v>
      </c>
      <c r="H23" s="143" t="s">
        <v>220</v>
      </c>
    </row>
    <row r="24" spans="1:8" x14ac:dyDescent="0.25">
      <c r="A24" s="217" t="s">
        <v>226</v>
      </c>
      <c r="B24" s="218"/>
      <c r="C24" s="218"/>
      <c r="D24" s="218"/>
      <c r="E24" s="219"/>
      <c r="F24" s="190">
        <v>16822.87</v>
      </c>
      <c r="G24" s="190">
        <v>14161.74</v>
      </c>
      <c r="H24" s="206">
        <v>14161.74</v>
      </c>
    </row>
    <row r="25" spans="1:8" x14ac:dyDescent="0.25">
      <c r="A25" s="217" t="s">
        <v>227</v>
      </c>
      <c r="B25" s="218"/>
      <c r="C25" s="218"/>
      <c r="D25" s="218"/>
      <c r="E25" s="219"/>
      <c r="F25" s="190"/>
      <c r="G25" s="190"/>
      <c r="H25" s="207"/>
    </row>
    <row r="26" spans="1:8" ht="41.25" customHeight="1" x14ac:dyDescent="0.25">
      <c r="A26" s="220" t="s">
        <v>228</v>
      </c>
      <c r="B26" s="221"/>
      <c r="C26" s="221"/>
      <c r="D26" s="221"/>
      <c r="E26" s="222"/>
      <c r="F26" s="191">
        <f>F12+F18+F24</f>
        <v>14161.739999999994</v>
      </c>
      <c r="G26" s="192"/>
      <c r="H26" s="193"/>
    </row>
    <row r="27" spans="1:8" ht="21.75" customHeight="1" x14ac:dyDescent="0.25">
      <c r="A27" s="198"/>
      <c r="B27" s="198"/>
      <c r="C27" s="198"/>
      <c r="D27" s="198"/>
      <c r="E27" s="198"/>
      <c r="F27" s="199"/>
      <c r="G27" s="200"/>
      <c r="H27" s="200"/>
    </row>
    <row r="29" spans="1:8" x14ac:dyDescent="0.25">
      <c r="A29" s="216" t="s">
        <v>229</v>
      </c>
      <c r="B29" s="216"/>
      <c r="C29" s="216"/>
      <c r="D29" s="216"/>
      <c r="E29" s="216"/>
      <c r="F29" s="216"/>
      <c r="G29" s="216"/>
      <c r="H29" s="216"/>
    </row>
    <row r="30" spans="1:8" ht="24" customHeight="1" x14ac:dyDescent="0.25">
      <c r="A30" s="201"/>
      <c r="B30" s="202"/>
      <c r="C30" s="202"/>
      <c r="D30" s="203"/>
      <c r="E30" s="204"/>
      <c r="F30" s="205" t="s">
        <v>234</v>
      </c>
      <c r="G30" s="205" t="s">
        <v>235</v>
      </c>
      <c r="H30" s="205" t="s">
        <v>236</v>
      </c>
    </row>
    <row r="31" spans="1:8" x14ac:dyDescent="0.25">
      <c r="A31" s="217" t="s">
        <v>226</v>
      </c>
      <c r="B31" s="218"/>
      <c r="C31" s="218"/>
      <c r="D31" s="218"/>
      <c r="E31" s="219"/>
      <c r="F31" s="190"/>
      <c r="G31" s="190"/>
      <c r="H31" s="207"/>
    </row>
    <row r="32" spans="1:8" ht="28.5" customHeight="1" x14ac:dyDescent="0.25">
      <c r="A32" s="217" t="s">
        <v>230</v>
      </c>
      <c r="B32" s="218"/>
      <c r="C32" s="218"/>
      <c r="D32" s="218"/>
      <c r="E32" s="219"/>
      <c r="F32" s="190"/>
      <c r="G32" s="190"/>
      <c r="H32" s="207"/>
    </row>
    <row r="33" spans="1:8" ht="16.5" customHeight="1" x14ac:dyDescent="0.25">
      <c r="A33" s="217" t="s">
        <v>231</v>
      </c>
      <c r="B33" s="218"/>
      <c r="C33" s="218"/>
      <c r="D33" s="218"/>
      <c r="E33" s="219"/>
      <c r="F33" s="190"/>
      <c r="G33" s="190"/>
      <c r="H33" s="207"/>
    </row>
    <row r="34" spans="1:8" ht="17.25" customHeight="1" x14ac:dyDescent="0.25">
      <c r="A34" s="220" t="s">
        <v>227</v>
      </c>
      <c r="B34" s="221"/>
      <c r="C34" s="221"/>
      <c r="D34" s="221"/>
      <c r="E34" s="222"/>
      <c r="F34" s="192"/>
      <c r="G34" s="192"/>
      <c r="H34" s="193"/>
    </row>
    <row r="36" spans="1:8" ht="8.25" customHeight="1" x14ac:dyDescent="0.25"/>
    <row r="37" spans="1:8" ht="8.25" customHeight="1" x14ac:dyDescent="0.25"/>
    <row r="38" spans="1:8" ht="29.25" customHeight="1" x14ac:dyDescent="0.25">
      <c r="A38" s="208"/>
      <c r="B38" s="209"/>
      <c r="C38" s="209"/>
      <c r="D38" s="209"/>
      <c r="E38" s="209"/>
      <c r="F38" s="209"/>
      <c r="G38" s="209"/>
      <c r="H38" s="209"/>
    </row>
  </sheetData>
  <mergeCells count="27">
    <mergeCell ref="A8:E8"/>
    <mergeCell ref="A1:H1"/>
    <mergeCell ref="A2:H2"/>
    <mergeCell ref="A4:H4"/>
    <mergeCell ref="A6:E6"/>
    <mergeCell ref="A7:E7"/>
    <mergeCell ref="A11:E11"/>
    <mergeCell ref="A12:E12"/>
    <mergeCell ref="A14:H14"/>
    <mergeCell ref="A16:E16"/>
    <mergeCell ref="A17:E17"/>
    <mergeCell ref="A38:H38"/>
    <mergeCell ref="A5:E5"/>
    <mergeCell ref="A15:E15"/>
    <mergeCell ref="A23:E23"/>
    <mergeCell ref="A29:H29"/>
    <mergeCell ref="A31:E31"/>
    <mergeCell ref="A32:E32"/>
    <mergeCell ref="A33:E33"/>
    <mergeCell ref="A34:E34"/>
    <mergeCell ref="A18:E18"/>
    <mergeCell ref="A19:E19"/>
    <mergeCell ref="A22:H22"/>
    <mergeCell ref="A24:E24"/>
    <mergeCell ref="A25:E25"/>
    <mergeCell ref="A26:E26"/>
    <mergeCell ref="A10:E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selection activeCell="K12" sqref="K12"/>
    </sheetView>
  </sheetViews>
  <sheetFormatPr defaultRowHeight="15" x14ac:dyDescent="0.25"/>
  <cols>
    <col min="1" max="1" width="5.7109375" style="62" customWidth="1"/>
    <col min="2" max="2" width="43.42578125" style="62" customWidth="1"/>
    <col min="3" max="3" width="21.7109375" style="62" customWidth="1"/>
    <col min="4" max="4" width="15.7109375" style="62" customWidth="1"/>
    <col min="5" max="5" width="13.5703125" style="62" customWidth="1"/>
    <col min="6" max="16384" width="9.140625" style="62"/>
  </cols>
  <sheetData>
    <row r="1" spans="1:5" ht="20.25" customHeight="1" x14ac:dyDescent="0.25">
      <c r="A1" s="239" t="s">
        <v>202</v>
      </c>
      <c r="B1" s="239"/>
      <c r="C1" s="239"/>
      <c r="D1" s="239"/>
      <c r="E1" s="239"/>
    </row>
    <row r="2" spans="1:5" ht="21" customHeight="1" x14ac:dyDescent="0.25">
      <c r="A2" s="239" t="s">
        <v>204</v>
      </c>
      <c r="B2" s="239"/>
      <c r="C2" s="239"/>
      <c r="D2" s="239"/>
      <c r="E2" s="239"/>
    </row>
    <row r="3" spans="1:5" ht="18" customHeight="1" x14ac:dyDescent="0.25">
      <c r="A3" s="239" t="s">
        <v>239</v>
      </c>
      <c r="B3" s="240"/>
      <c r="C3" s="240"/>
      <c r="D3" s="240"/>
      <c r="E3" s="240"/>
    </row>
    <row r="4" spans="1:5" ht="15.75" x14ac:dyDescent="0.25">
      <c r="A4" s="63"/>
      <c r="B4" s="64"/>
      <c r="C4" s="64"/>
      <c r="D4" s="64"/>
      <c r="E4" s="137"/>
    </row>
    <row r="5" spans="1:5" ht="28.5" customHeight="1" x14ac:dyDescent="0.25">
      <c r="A5" s="237" t="s">
        <v>194</v>
      </c>
      <c r="B5" s="238"/>
      <c r="C5" s="143" t="s">
        <v>195</v>
      </c>
      <c r="D5" s="143" t="s">
        <v>218</v>
      </c>
      <c r="E5" s="172" t="s">
        <v>217</v>
      </c>
    </row>
    <row r="6" spans="1:5" ht="10.5" customHeight="1" x14ac:dyDescent="0.25">
      <c r="A6" s="144">
        <v>1</v>
      </c>
      <c r="B6" s="145">
        <v>2</v>
      </c>
      <c r="C6" s="145">
        <v>3</v>
      </c>
      <c r="D6" s="145">
        <v>4</v>
      </c>
      <c r="E6" s="145">
        <v>5</v>
      </c>
    </row>
    <row r="7" spans="1:5" ht="16.5" customHeight="1" x14ac:dyDescent="0.25">
      <c r="A7" s="147"/>
      <c r="B7" s="100" t="s">
        <v>203</v>
      </c>
      <c r="C7" s="101">
        <f>C8</f>
        <v>752985.2300000001</v>
      </c>
      <c r="D7" s="101">
        <f t="shared" ref="D7:E7" si="0">D8</f>
        <v>721672.72</v>
      </c>
      <c r="E7" s="101">
        <f t="shared" si="0"/>
        <v>710283.29999999993</v>
      </c>
    </row>
    <row r="8" spans="1:5" ht="14.25" customHeight="1" x14ac:dyDescent="0.25">
      <c r="A8" s="80">
        <v>6</v>
      </c>
      <c r="B8" s="80" t="s">
        <v>107</v>
      </c>
      <c r="C8" s="86">
        <f>C9+C12+C15+C18+C23+C26</f>
        <v>752985.2300000001</v>
      </c>
      <c r="D8" s="86">
        <f t="shared" ref="D8:E8" si="1">D9+D12+D15+D18+D23+D26</f>
        <v>721672.72</v>
      </c>
      <c r="E8" s="86">
        <f t="shared" si="1"/>
        <v>710283.29999999993</v>
      </c>
    </row>
    <row r="9" spans="1:5" ht="24" customHeight="1" x14ac:dyDescent="0.25">
      <c r="A9" s="65">
        <v>63</v>
      </c>
      <c r="B9" s="146" t="s">
        <v>108</v>
      </c>
      <c r="C9" s="75">
        <f>C10</f>
        <v>671747.26</v>
      </c>
      <c r="D9" s="75">
        <f t="shared" ref="D9:E10" si="2">D10</f>
        <v>654380.73</v>
      </c>
      <c r="E9" s="75">
        <f t="shared" si="2"/>
        <v>646501.46</v>
      </c>
    </row>
    <row r="10" spans="1:5" ht="14.25" customHeight="1" x14ac:dyDescent="0.25">
      <c r="A10" s="70">
        <v>636</v>
      </c>
      <c r="B10" s="79" t="s">
        <v>116</v>
      </c>
      <c r="C10" s="75">
        <f>C11</f>
        <v>671747.26</v>
      </c>
      <c r="D10" s="75">
        <f t="shared" si="2"/>
        <v>654380.73</v>
      </c>
      <c r="E10" s="75">
        <f t="shared" si="2"/>
        <v>646501.46</v>
      </c>
    </row>
    <row r="11" spans="1:5" ht="14.25" customHeight="1" x14ac:dyDescent="0.25">
      <c r="A11" s="68">
        <v>6361</v>
      </c>
      <c r="B11" s="78" t="s">
        <v>117</v>
      </c>
      <c r="C11" s="66">
        <v>671747.26</v>
      </c>
      <c r="D11" s="66">
        <v>654380.73</v>
      </c>
      <c r="E11" s="66">
        <v>646501.46</v>
      </c>
    </row>
    <row r="12" spans="1:5" ht="16.5" customHeight="1" x14ac:dyDescent="0.25">
      <c r="A12" s="70">
        <v>64</v>
      </c>
      <c r="B12" s="79" t="s">
        <v>118</v>
      </c>
      <c r="C12" s="75">
        <f>C13</f>
        <v>10.41</v>
      </c>
      <c r="D12" s="75">
        <f t="shared" ref="D12:E13" si="3">D13</f>
        <v>0</v>
      </c>
      <c r="E12" s="75">
        <f t="shared" si="3"/>
        <v>0</v>
      </c>
    </row>
    <row r="13" spans="1:5" ht="14.25" customHeight="1" x14ac:dyDescent="0.25">
      <c r="A13" s="70">
        <v>641</v>
      </c>
      <c r="B13" s="79" t="s">
        <v>119</v>
      </c>
      <c r="C13" s="75">
        <f>C14</f>
        <v>10.41</v>
      </c>
      <c r="D13" s="75">
        <f t="shared" si="3"/>
        <v>0</v>
      </c>
      <c r="E13" s="75">
        <f t="shared" si="3"/>
        <v>0</v>
      </c>
    </row>
    <row r="14" spans="1:5" ht="14.25" customHeight="1" x14ac:dyDescent="0.25">
      <c r="A14" s="68">
        <v>6413</v>
      </c>
      <c r="B14" s="78" t="s">
        <v>120</v>
      </c>
      <c r="C14" s="66">
        <v>10.41</v>
      </c>
      <c r="D14" s="66">
        <v>0</v>
      </c>
      <c r="E14" s="66">
        <v>0</v>
      </c>
    </row>
    <row r="15" spans="1:5" ht="25.5" x14ac:dyDescent="0.25">
      <c r="A15" s="70">
        <v>65</v>
      </c>
      <c r="B15" s="82" t="s">
        <v>109</v>
      </c>
      <c r="C15" s="75">
        <f>C16</f>
        <v>5641.6</v>
      </c>
      <c r="D15" s="75">
        <f t="shared" ref="D15:E16" si="4">D16</f>
        <v>4573.2700000000004</v>
      </c>
      <c r="E15" s="75">
        <f t="shared" si="4"/>
        <v>4570</v>
      </c>
    </row>
    <row r="16" spans="1:5" ht="12.75" customHeight="1" x14ac:dyDescent="0.25">
      <c r="A16" s="70">
        <v>652</v>
      </c>
      <c r="B16" s="79" t="s">
        <v>121</v>
      </c>
      <c r="C16" s="75">
        <f>C17</f>
        <v>5641.6</v>
      </c>
      <c r="D16" s="75">
        <f t="shared" si="4"/>
        <v>4573.2700000000004</v>
      </c>
      <c r="E16" s="75">
        <f t="shared" si="4"/>
        <v>4570</v>
      </c>
    </row>
    <row r="17" spans="1:5" ht="12.75" customHeight="1" x14ac:dyDescent="0.25">
      <c r="A17" s="68">
        <v>6526</v>
      </c>
      <c r="B17" s="78" t="s">
        <v>122</v>
      </c>
      <c r="C17" s="66">
        <v>5641.6</v>
      </c>
      <c r="D17" s="66">
        <v>4573.2700000000004</v>
      </c>
      <c r="E17" s="66">
        <v>4570</v>
      </c>
    </row>
    <row r="18" spans="1:5" ht="25.5" customHeight="1" x14ac:dyDescent="0.25">
      <c r="A18" s="70">
        <v>66</v>
      </c>
      <c r="B18" s="82" t="s">
        <v>123</v>
      </c>
      <c r="C18" s="75">
        <f>C19+C21</f>
        <v>64.510000000000005</v>
      </c>
      <c r="D18" s="75">
        <f t="shared" ref="D18:E18" si="5">D19+D21</f>
        <v>0</v>
      </c>
      <c r="E18" s="75">
        <f t="shared" si="5"/>
        <v>0</v>
      </c>
    </row>
    <row r="19" spans="1:5" ht="12.75" customHeight="1" x14ac:dyDescent="0.25">
      <c r="A19" s="70">
        <v>661</v>
      </c>
      <c r="B19" s="82" t="s">
        <v>179</v>
      </c>
      <c r="C19" s="75">
        <f>C20</f>
        <v>64.510000000000005</v>
      </c>
      <c r="D19" s="75">
        <f t="shared" ref="D19:E19" si="6">D20</f>
        <v>0</v>
      </c>
      <c r="E19" s="75">
        <f t="shared" si="6"/>
        <v>0</v>
      </c>
    </row>
    <row r="20" spans="1:5" ht="12.75" customHeight="1" x14ac:dyDescent="0.25">
      <c r="A20" s="68">
        <v>6614</v>
      </c>
      <c r="B20" s="130" t="s">
        <v>180</v>
      </c>
      <c r="C20" s="66">
        <v>64.510000000000005</v>
      </c>
      <c r="D20" s="66">
        <v>0</v>
      </c>
      <c r="E20" s="66">
        <v>0</v>
      </c>
    </row>
    <row r="21" spans="1:5" ht="12.75" customHeight="1" x14ac:dyDescent="0.25">
      <c r="A21" s="70">
        <v>663</v>
      </c>
      <c r="B21" s="79" t="s">
        <v>124</v>
      </c>
      <c r="C21" s="75">
        <f>C22</f>
        <v>0</v>
      </c>
      <c r="D21" s="75">
        <f t="shared" ref="D21:E21" si="7">D22</f>
        <v>0</v>
      </c>
      <c r="E21" s="75">
        <f t="shared" si="7"/>
        <v>0</v>
      </c>
    </row>
    <row r="22" spans="1:5" ht="12.75" customHeight="1" x14ac:dyDescent="0.25">
      <c r="A22" s="68">
        <v>6631</v>
      </c>
      <c r="B22" s="78" t="s">
        <v>125</v>
      </c>
      <c r="C22" s="66">
        <v>0</v>
      </c>
      <c r="D22" s="66">
        <v>0</v>
      </c>
      <c r="E22" s="66">
        <v>0</v>
      </c>
    </row>
    <row r="23" spans="1:5" ht="29.25" customHeight="1" x14ac:dyDescent="0.25">
      <c r="A23" s="70">
        <v>67</v>
      </c>
      <c r="B23" s="146" t="s">
        <v>110</v>
      </c>
      <c r="C23" s="75">
        <f>C24</f>
        <v>69912.789999999994</v>
      </c>
      <c r="D23" s="75">
        <f t="shared" ref="D23:E24" si="8">D24</f>
        <v>62718.720000000001</v>
      </c>
      <c r="E23" s="75">
        <f t="shared" si="8"/>
        <v>59211.839999999997</v>
      </c>
    </row>
    <row r="24" spans="1:5" ht="14.25" customHeight="1" x14ac:dyDescent="0.25">
      <c r="A24" s="70">
        <v>671</v>
      </c>
      <c r="B24" s="82" t="s">
        <v>126</v>
      </c>
      <c r="C24" s="75">
        <f>C25</f>
        <v>69912.789999999994</v>
      </c>
      <c r="D24" s="75">
        <f t="shared" si="8"/>
        <v>62718.720000000001</v>
      </c>
      <c r="E24" s="75">
        <f t="shared" si="8"/>
        <v>59211.839999999997</v>
      </c>
    </row>
    <row r="25" spans="1:5" ht="14.25" customHeight="1" x14ac:dyDescent="0.25">
      <c r="A25" s="71">
        <v>6711</v>
      </c>
      <c r="B25" s="83" t="s">
        <v>127</v>
      </c>
      <c r="C25" s="66">
        <v>69912.789999999994</v>
      </c>
      <c r="D25" s="69">
        <v>62718.720000000001</v>
      </c>
      <c r="E25" s="69">
        <v>59211.839999999997</v>
      </c>
    </row>
    <row r="26" spans="1:5" ht="14.25" customHeight="1" x14ac:dyDescent="0.25">
      <c r="A26" s="65">
        <v>68</v>
      </c>
      <c r="B26" s="84" t="s">
        <v>128</v>
      </c>
      <c r="C26" s="75">
        <f>C27</f>
        <v>5608.66</v>
      </c>
      <c r="D26" s="75">
        <f t="shared" ref="D26:E27" si="9">D27</f>
        <v>0</v>
      </c>
      <c r="E26" s="75">
        <f t="shared" si="9"/>
        <v>0</v>
      </c>
    </row>
    <row r="27" spans="1:5" ht="14.25" customHeight="1" x14ac:dyDescent="0.25">
      <c r="A27" s="65">
        <v>683</v>
      </c>
      <c r="B27" s="84" t="s">
        <v>128</v>
      </c>
      <c r="C27" s="87">
        <f>C28</f>
        <v>5608.66</v>
      </c>
      <c r="D27" s="87">
        <f t="shared" si="9"/>
        <v>0</v>
      </c>
      <c r="E27" s="87">
        <f t="shared" si="9"/>
        <v>0</v>
      </c>
    </row>
    <row r="28" spans="1:5" ht="14.25" customHeight="1" x14ac:dyDescent="0.25">
      <c r="A28" s="72">
        <v>6831</v>
      </c>
      <c r="B28" s="83" t="s">
        <v>128</v>
      </c>
      <c r="C28" s="69">
        <v>5608.66</v>
      </c>
      <c r="D28" s="69">
        <v>0</v>
      </c>
      <c r="E28" s="69">
        <v>0</v>
      </c>
    </row>
    <row r="29" spans="1:5" x14ac:dyDescent="0.25">
      <c r="B29" s="73"/>
      <c r="C29" s="74"/>
      <c r="D29" s="74"/>
      <c r="E29" s="74"/>
    </row>
    <row r="30" spans="1:5" ht="30" customHeight="1" x14ac:dyDescent="0.25">
      <c r="A30" s="237" t="s">
        <v>194</v>
      </c>
      <c r="B30" s="238"/>
      <c r="C30" s="143" t="s">
        <v>195</v>
      </c>
      <c r="D30" s="143" t="s">
        <v>219</v>
      </c>
      <c r="E30" s="172" t="s">
        <v>217</v>
      </c>
    </row>
    <row r="31" spans="1:5" ht="11.25" customHeight="1" x14ac:dyDescent="0.25">
      <c r="A31" s="144">
        <v>1</v>
      </c>
      <c r="B31" s="145">
        <v>2</v>
      </c>
      <c r="C31" s="145">
        <v>3</v>
      </c>
      <c r="D31" s="145">
        <v>4</v>
      </c>
      <c r="E31" s="145">
        <v>5</v>
      </c>
    </row>
    <row r="32" spans="1:5" x14ac:dyDescent="0.25">
      <c r="A32" s="99"/>
      <c r="B32" s="100" t="s">
        <v>155</v>
      </c>
      <c r="C32" s="101">
        <f>C33+C79</f>
        <v>755646.36</v>
      </c>
      <c r="D32" s="101">
        <f>D33+D79</f>
        <v>721672.72000000009</v>
      </c>
      <c r="E32" s="101">
        <f>E33+E79</f>
        <v>710283.30000000016</v>
      </c>
    </row>
    <row r="33" spans="1:5" ht="15.75" customHeight="1" x14ac:dyDescent="0.25">
      <c r="A33" s="98">
        <v>3</v>
      </c>
      <c r="B33" s="98" t="s">
        <v>82</v>
      </c>
      <c r="C33" s="97">
        <f>C34+C41+C71+C76</f>
        <v>753320.14</v>
      </c>
      <c r="D33" s="97">
        <f>D34+D41+D71+D76</f>
        <v>720478.21000000008</v>
      </c>
      <c r="E33" s="97">
        <f>E34+E41+E71+E76</f>
        <v>708554.24000000011</v>
      </c>
    </row>
    <row r="34" spans="1:5" ht="15.75" customHeight="1" x14ac:dyDescent="0.25">
      <c r="A34" s="67">
        <v>31</v>
      </c>
      <c r="B34" s="67" t="s">
        <v>55</v>
      </c>
      <c r="C34" s="94">
        <f>C35+C37+C39</f>
        <v>623327.48</v>
      </c>
      <c r="D34" s="94">
        <f t="shared" ref="D34" si="10">D35+D37+D39</f>
        <v>596255.56000000006</v>
      </c>
      <c r="E34" s="94">
        <f t="shared" ref="E34" si="11">E35+E37+E39</f>
        <v>596255.56000000006</v>
      </c>
    </row>
    <row r="35" spans="1:5" x14ac:dyDescent="0.25">
      <c r="A35" s="70">
        <v>311</v>
      </c>
      <c r="B35" s="70" t="s">
        <v>130</v>
      </c>
      <c r="C35" s="75">
        <f>C36</f>
        <v>513959.14</v>
      </c>
      <c r="D35" s="75">
        <f t="shared" ref="D35:E35" si="12">D36</f>
        <v>496339.56</v>
      </c>
      <c r="E35" s="75">
        <f t="shared" si="12"/>
        <v>496339.56</v>
      </c>
    </row>
    <row r="36" spans="1:5" x14ac:dyDescent="0.25">
      <c r="A36" s="68">
        <v>3111</v>
      </c>
      <c r="B36" s="68" t="s">
        <v>56</v>
      </c>
      <c r="C36" s="66">
        <v>513959.14</v>
      </c>
      <c r="D36" s="69">
        <v>496339.56</v>
      </c>
      <c r="E36" s="69">
        <v>496339.56</v>
      </c>
    </row>
    <row r="37" spans="1:5" x14ac:dyDescent="0.25">
      <c r="A37" s="70">
        <v>312</v>
      </c>
      <c r="B37" s="70" t="s">
        <v>57</v>
      </c>
      <c r="C37" s="75">
        <f>C38</f>
        <v>24579.82</v>
      </c>
      <c r="D37" s="75">
        <f t="shared" ref="D37:E37" si="13">D38</f>
        <v>18000</v>
      </c>
      <c r="E37" s="75">
        <f t="shared" si="13"/>
        <v>18000</v>
      </c>
    </row>
    <row r="38" spans="1:5" x14ac:dyDescent="0.25">
      <c r="A38" s="68">
        <v>3121</v>
      </c>
      <c r="B38" s="68" t="s">
        <v>57</v>
      </c>
      <c r="C38" s="66">
        <v>24579.82</v>
      </c>
      <c r="D38" s="66">
        <v>18000</v>
      </c>
      <c r="E38" s="66">
        <v>18000</v>
      </c>
    </row>
    <row r="39" spans="1:5" x14ac:dyDescent="0.25">
      <c r="A39" s="70">
        <v>313</v>
      </c>
      <c r="B39" s="70" t="s">
        <v>131</v>
      </c>
      <c r="C39" s="75">
        <f>C40</f>
        <v>84788.52</v>
      </c>
      <c r="D39" s="75">
        <f t="shared" ref="D39:E39" si="14">D40</f>
        <v>81916</v>
      </c>
      <c r="E39" s="75">
        <f t="shared" si="14"/>
        <v>81916</v>
      </c>
    </row>
    <row r="40" spans="1:5" x14ac:dyDescent="0.25">
      <c r="A40" s="68">
        <v>3132</v>
      </c>
      <c r="B40" s="68" t="s">
        <v>132</v>
      </c>
      <c r="C40" s="66">
        <v>84788.52</v>
      </c>
      <c r="D40" s="66">
        <v>81916</v>
      </c>
      <c r="E40" s="66">
        <v>81916</v>
      </c>
    </row>
    <row r="41" spans="1:5" x14ac:dyDescent="0.25">
      <c r="A41" s="88">
        <v>32</v>
      </c>
      <c r="B41" s="88" t="s">
        <v>8</v>
      </c>
      <c r="C41" s="94">
        <f>C42+C47+C54+C64</f>
        <v>128961.44000000002</v>
      </c>
      <c r="D41" s="94">
        <f t="shared" ref="D41" si="15">D42+D47+D54+D64</f>
        <v>123352.74000000002</v>
      </c>
      <c r="E41" s="94">
        <f t="shared" ref="E41" si="16">E42+E47+E54+E64</f>
        <v>111044.27</v>
      </c>
    </row>
    <row r="42" spans="1:5" x14ac:dyDescent="0.25">
      <c r="A42" s="70">
        <v>321</v>
      </c>
      <c r="B42" s="70" t="s">
        <v>134</v>
      </c>
      <c r="C42" s="75">
        <f>C43+C44+C45+C46</f>
        <v>25270.880000000001</v>
      </c>
      <c r="D42" s="75">
        <f t="shared" ref="D42" si="17">D43+D44+D45+D46</f>
        <v>26235</v>
      </c>
      <c r="E42" s="75">
        <f t="shared" ref="E42" si="18">E43+E44+E45+E46</f>
        <v>26235</v>
      </c>
    </row>
    <row r="43" spans="1:5" x14ac:dyDescent="0.25">
      <c r="A43" s="68">
        <v>3211</v>
      </c>
      <c r="B43" s="68" t="s">
        <v>18</v>
      </c>
      <c r="C43" s="66">
        <v>3093.8</v>
      </c>
      <c r="D43" s="69">
        <v>2850</v>
      </c>
      <c r="E43" s="69">
        <v>2850</v>
      </c>
    </row>
    <row r="44" spans="1:5" x14ac:dyDescent="0.25">
      <c r="A44" s="68">
        <v>3212</v>
      </c>
      <c r="B44" s="68" t="s">
        <v>135</v>
      </c>
      <c r="C44" s="66">
        <v>21843.9</v>
      </c>
      <c r="D44" s="69">
        <v>23120</v>
      </c>
      <c r="E44" s="69">
        <v>23120</v>
      </c>
    </row>
    <row r="45" spans="1:5" x14ac:dyDescent="0.25">
      <c r="A45" s="68">
        <v>3213</v>
      </c>
      <c r="B45" s="68" t="s">
        <v>19</v>
      </c>
      <c r="C45" s="66">
        <v>333.18</v>
      </c>
      <c r="D45" s="69">
        <v>250</v>
      </c>
      <c r="E45" s="69">
        <v>250</v>
      </c>
    </row>
    <row r="46" spans="1:5" x14ac:dyDescent="0.25">
      <c r="A46" s="68">
        <v>3214</v>
      </c>
      <c r="B46" s="68" t="s">
        <v>153</v>
      </c>
      <c r="C46" s="66">
        <v>0</v>
      </c>
      <c r="D46" s="69">
        <v>15</v>
      </c>
      <c r="E46" s="69">
        <v>15</v>
      </c>
    </row>
    <row r="47" spans="1:5" x14ac:dyDescent="0.25">
      <c r="A47" s="70">
        <v>322</v>
      </c>
      <c r="B47" s="70" t="s">
        <v>136</v>
      </c>
      <c r="C47" s="75">
        <f>C48+C49+C50+C51+C52+C53</f>
        <v>75034.700000000012</v>
      </c>
      <c r="D47" s="75">
        <f t="shared" ref="D47:E47" si="19">D48+D49+D50+D51+D52+D53</f>
        <v>72943.820000000007</v>
      </c>
      <c r="E47" s="75">
        <f t="shared" si="19"/>
        <v>64173.36</v>
      </c>
    </row>
    <row r="48" spans="1:5" x14ac:dyDescent="0.25">
      <c r="A48" s="68">
        <v>3221</v>
      </c>
      <c r="B48" s="68" t="s">
        <v>137</v>
      </c>
      <c r="C48" s="66">
        <v>17758.98</v>
      </c>
      <c r="D48" s="66">
        <v>18124.68</v>
      </c>
      <c r="E48" s="66">
        <v>18125.36</v>
      </c>
    </row>
    <row r="49" spans="1:5" x14ac:dyDescent="0.25">
      <c r="A49" s="68">
        <v>3222</v>
      </c>
      <c r="B49" s="68" t="s">
        <v>138</v>
      </c>
      <c r="C49" s="66">
        <v>37801.160000000003</v>
      </c>
      <c r="D49" s="66">
        <v>30000</v>
      </c>
      <c r="E49" s="66">
        <v>30000</v>
      </c>
    </row>
    <row r="50" spans="1:5" x14ac:dyDescent="0.25">
      <c r="A50" s="68">
        <v>3223</v>
      </c>
      <c r="B50" s="68" t="s">
        <v>139</v>
      </c>
      <c r="C50" s="66">
        <v>16311.84</v>
      </c>
      <c r="D50" s="66">
        <v>21636.14</v>
      </c>
      <c r="E50" s="66">
        <v>12790</v>
      </c>
    </row>
    <row r="51" spans="1:5" x14ac:dyDescent="0.25">
      <c r="A51" s="68">
        <v>3224</v>
      </c>
      <c r="B51" s="68" t="s">
        <v>140</v>
      </c>
      <c r="C51" s="66">
        <v>1493.21</v>
      </c>
      <c r="D51" s="66">
        <v>2248</v>
      </c>
      <c r="E51" s="66">
        <v>2323</v>
      </c>
    </row>
    <row r="52" spans="1:5" x14ac:dyDescent="0.25">
      <c r="A52" s="68">
        <v>3225</v>
      </c>
      <c r="B52" s="68" t="s">
        <v>141</v>
      </c>
      <c r="C52" s="66">
        <v>1420.57</v>
      </c>
      <c r="D52" s="66">
        <v>600</v>
      </c>
      <c r="E52" s="66">
        <v>600</v>
      </c>
    </row>
    <row r="53" spans="1:5" x14ac:dyDescent="0.25">
      <c r="A53" s="68">
        <v>3227</v>
      </c>
      <c r="B53" s="68" t="s">
        <v>142</v>
      </c>
      <c r="C53" s="66">
        <v>248.94</v>
      </c>
      <c r="D53" s="66">
        <v>335</v>
      </c>
      <c r="E53" s="66">
        <v>335</v>
      </c>
    </row>
    <row r="54" spans="1:5" x14ac:dyDescent="0.25">
      <c r="A54" s="70">
        <v>323</v>
      </c>
      <c r="B54" s="70" t="s">
        <v>143</v>
      </c>
      <c r="C54" s="75">
        <f>C55+C56+C57+C58+C59+C60+C61+C62+C63</f>
        <v>20441.129999999997</v>
      </c>
      <c r="D54" s="75">
        <f t="shared" ref="D54:E54" si="20">D55+D56+D57+D58+D59+D60+D61+D62+D63</f>
        <v>20605.79</v>
      </c>
      <c r="E54" s="75">
        <f t="shared" si="20"/>
        <v>17725.91</v>
      </c>
    </row>
    <row r="55" spans="1:5" x14ac:dyDescent="0.25">
      <c r="A55" s="68">
        <v>3231</v>
      </c>
      <c r="B55" s="68" t="s">
        <v>25</v>
      </c>
      <c r="C55" s="66">
        <v>1188.32</v>
      </c>
      <c r="D55" s="66">
        <v>1300</v>
      </c>
      <c r="E55" s="66">
        <v>1300</v>
      </c>
    </row>
    <row r="56" spans="1:5" x14ac:dyDescent="0.25">
      <c r="A56" s="68">
        <v>3232</v>
      </c>
      <c r="B56" s="68" t="s">
        <v>144</v>
      </c>
      <c r="C56" s="66">
        <v>4804.07</v>
      </c>
      <c r="D56" s="66">
        <v>5327.23</v>
      </c>
      <c r="E56" s="66">
        <v>4427.2299999999996</v>
      </c>
    </row>
    <row r="57" spans="1:5" x14ac:dyDescent="0.25">
      <c r="A57" s="68">
        <v>3233</v>
      </c>
      <c r="B57" s="68" t="s">
        <v>145</v>
      </c>
      <c r="C57" s="66">
        <v>127.44</v>
      </c>
      <c r="D57" s="66">
        <v>130</v>
      </c>
      <c r="E57" s="66">
        <v>130</v>
      </c>
    </row>
    <row r="58" spans="1:5" x14ac:dyDescent="0.25">
      <c r="A58" s="68">
        <v>3234</v>
      </c>
      <c r="B58" s="68" t="s">
        <v>26</v>
      </c>
      <c r="C58" s="66">
        <v>2650.95</v>
      </c>
      <c r="D58" s="66">
        <v>2500</v>
      </c>
      <c r="E58" s="66">
        <v>1600</v>
      </c>
    </row>
    <row r="59" spans="1:5" x14ac:dyDescent="0.25">
      <c r="A59" s="68">
        <v>3235</v>
      </c>
      <c r="B59" s="68" t="s">
        <v>27</v>
      </c>
      <c r="C59" s="66">
        <v>124.44</v>
      </c>
      <c r="D59" s="66">
        <v>280</v>
      </c>
      <c r="E59" s="66">
        <v>200</v>
      </c>
    </row>
    <row r="60" spans="1:5" x14ac:dyDescent="0.25">
      <c r="A60" s="68">
        <v>3236</v>
      </c>
      <c r="B60" s="68" t="s">
        <v>146</v>
      </c>
      <c r="C60" s="66">
        <v>1968.6</v>
      </c>
      <c r="D60" s="66">
        <v>3000</v>
      </c>
      <c r="E60" s="66">
        <v>2000</v>
      </c>
    </row>
    <row r="61" spans="1:5" x14ac:dyDescent="0.25">
      <c r="A61" s="68">
        <v>3237</v>
      </c>
      <c r="B61" s="68" t="s">
        <v>29</v>
      </c>
      <c r="C61" s="66">
        <v>1228.1199999999999</v>
      </c>
      <c r="D61" s="66">
        <v>930.88</v>
      </c>
      <c r="E61" s="66">
        <v>931</v>
      </c>
    </row>
    <row r="62" spans="1:5" x14ac:dyDescent="0.25">
      <c r="A62" s="68">
        <v>3238</v>
      </c>
      <c r="B62" s="68" t="s">
        <v>30</v>
      </c>
      <c r="C62" s="66">
        <v>1184.53</v>
      </c>
      <c r="D62" s="66">
        <v>1195</v>
      </c>
      <c r="E62" s="66">
        <v>1195</v>
      </c>
    </row>
    <row r="63" spans="1:5" x14ac:dyDescent="0.25">
      <c r="A63" s="68">
        <v>3239</v>
      </c>
      <c r="B63" s="68" t="s">
        <v>147</v>
      </c>
      <c r="C63" s="66">
        <v>7164.66</v>
      </c>
      <c r="D63" s="66">
        <v>5942.68</v>
      </c>
      <c r="E63" s="66">
        <v>5942.68</v>
      </c>
    </row>
    <row r="64" spans="1:5" x14ac:dyDescent="0.25">
      <c r="A64" s="70">
        <v>329</v>
      </c>
      <c r="B64" s="70" t="s">
        <v>35</v>
      </c>
      <c r="C64" s="75">
        <f>C65+C66+C67+C68+C69+C70</f>
        <v>8214.73</v>
      </c>
      <c r="D64" s="75">
        <f t="shared" ref="D64:E64" si="21">D65+D66+D67+D68+D69+D70</f>
        <v>3568.13</v>
      </c>
      <c r="E64" s="75">
        <f t="shared" si="21"/>
        <v>2910</v>
      </c>
    </row>
    <row r="65" spans="1:5" x14ac:dyDescent="0.25">
      <c r="A65" s="68">
        <v>3291</v>
      </c>
      <c r="B65" s="68" t="s">
        <v>52</v>
      </c>
      <c r="C65" s="66">
        <v>1017.88</v>
      </c>
      <c r="D65" s="66">
        <v>0</v>
      </c>
      <c r="E65" s="66">
        <v>0</v>
      </c>
    </row>
    <row r="66" spans="1:5" x14ac:dyDescent="0.25">
      <c r="A66" s="68">
        <v>3292</v>
      </c>
      <c r="B66" s="68" t="s">
        <v>76</v>
      </c>
      <c r="C66" s="66">
        <v>860</v>
      </c>
      <c r="D66" s="66">
        <v>860</v>
      </c>
      <c r="E66" s="66">
        <v>860</v>
      </c>
    </row>
    <row r="67" spans="1:5" x14ac:dyDescent="0.25">
      <c r="A67" s="68">
        <v>3293</v>
      </c>
      <c r="B67" s="68" t="s">
        <v>32</v>
      </c>
      <c r="C67" s="66">
        <v>1068.25</v>
      </c>
      <c r="D67" s="66">
        <v>265.45</v>
      </c>
      <c r="E67" s="66">
        <v>200</v>
      </c>
    </row>
    <row r="68" spans="1:5" x14ac:dyDescent="0.25">
      <c r="A68" s="68">
        <v>3294</v>
      </c>
      <c r="B68" s="68" t="s">
        <v>33</v>
      </c>
      <c r="C68" s="66">
        <v>300.77999999999997</v>
      </c>
      <c r="D68" s="66">
        <v>300</v>
      </c>
      <c r="E68" s="66">
        <v>300</v>
      </c>
    </row>
    <row r="69" spans="1:5" x14ac:dyDescent="0.25">
      <c r="A69" s="68">
        <v>3295</v>
      </c>
      <c r="B69" s="68" t="s">
        <v>34</v>
      </c>
      <c r="C69" s="66">
        <v>19.91</v>
      </c>
      <c r="D69" s="66">
        <v>50</v>
      </c>
      <c r="E69" s="66">
        <v>0</v>
      </c>
    </row>
    <row r="70" spans="1:5" x14ac:dyDescent="0.25">
      <c r="A70" s="68">
        <v>3299</v>
      </c>
      <c r="B70" s="68" t="s">
        <v>35</v>
      </c>
      <c r="C70" s="66">
        <v>4947.91</v>
      </c>
      <c r="D70" s="66">
        <v>2092.6799999999998</v>
      </c>
      <c r="E70" s="66">
        <v>1550</v>
      </c>
    </row>
    <row r="71" spans="1:5" x14ac:dyDescent="0.25">
      <c r="A71" s="88">
        <v>34</v>
      </c>
      <c r="B71" s="88" t="s">
        <v>111</v>
      </c>
      <c r="C71" s="94">
        <f>C72</f>
        <v>633.45999999999992</v>
      </c>
      <c r="D71" s="94">
        <f t="shared" ref="D71:E71" si="22">D72</f>
        <v>869.91</v>
      </c>
      <c r="E71" s="94">
        <f t="shared" si="22"/>
        <v>866.64</v>
      </c>
    </row>
    <row r="72" spans="1:5" x14ac:dyDescent="0.25">
      <c r="A72" s="70">
        <v>343</v>
      </c>
      <c r="B72" s="70" t="s">
        <v>148</v>
      </c>
      <c r="C72" s="75">
        <f>C73+C74+C75</f>
        <v>633.45999999999992</v>
      </c>
      <c r="D72" s="75">
        <f t="shared" ref="D72:E72" si="23">D73+D74+D75</f>
        <v>869.91</v>
      </c>
      <c r="E72" s="75">
        <f t="shared" si="23"/>
        <v>866.64</v>
      </c>
    </row>
    <row r="73" spans="1:5" x14ac:dyDescent="0.25">
      <c r="A73" s="68">
        <v>3431</v>
      </c>
      <c r="B73" s="68" t="s">
        <v>149</v>
      </c>
      <c r="C73" s="66">
        <v>621.54999999999995</v>
      </c>
      <c r="D73" s="69">
        <v>850</v>
      </c>
      <c r="E73" s="69">
        <v>850</v>
      </c>
    </row>
    <row r="74" spans="1:5" x14ac:dyDescent="0.25">
      <c r="A74" s="68">
        <v>3433</v>
      </c>
      <c r="B74" s="68" t="s">
        <v>38</v>
      </c>
      <c r="C74" s="66">
        <v>0</v>
      </c>
      <c r="D74" s="69">
        <v>6.64</v>
      </c>
      <c r="E74" s="69">
        <v>6.64</v>
      </c>
    </row>
    <row r="75" spans="1:5" x14ac:dyDescent="0.25">
      <c r="A75" s="68">
        <v>3434</v>
      </c>
      <c r="B75" s="68" t="s">
        <v>156</v>
      </c>
      <c r="C75" s="66">
        <v>11.91</v>
      </c>
      <c r="D75" s="66">
        <v>13.27</v>
      </c>
      <c r="E75" s="66">
        <v>10</v>
      </c>
    </row>
    <row r="76" spans="1:5" x14ac:dyDescent="0.25">
      <c r="A76" s="131">
        <v>38</v>
      </c>
      <c r="B76" s="131" t="s">
        <v>181</v>
      </c>
      <c r="C76" s="132">
        <f>C77</f>
        <v>397.76</v>
      </c>
      <c r="D76" s="132">
        <f t="shared" ref="D76:E77" si="24">D77</f>
        <v>0</v>
      </c>
      <c r="E76" s="132">
        <f t="shared" si="24"/>
        <v>387.77</v>
      </c>
    </row>
    <row r="77" spans="1:5" x14ac:dyDescent="0.25">
      <c r="A77" s="70">
        <v>381</v>
      </c>
      <c r="B77" s="70" t="s">
        <v>182</v>
      </c>
      <c r="C77" s="75">
        <f>C78</f>
        <v>397.76</v>
      </c>
      <c r="D77" s="75">
        <f t="shared" si="24"/>
        <v>0</v>
      </c>
      <c r="E77" s="75">
        <f t="shared" si="24"/>
        <v>387.77</v>
      </c>
    </row>
    <row r="78" spans="1:5" x14ac:dyDescent="0.25">
      <c r="A78" s="68">
        <v>3812</v>
      </c>
      <c r="B78" s="68" t="s">
        <v>178</v>
      </c>
      <c r="C78" s="66">
        <v>397.76</v>
      </c>
      <c r="D78" s="66">
        <v>0</v>
      </c>
      <c r="E78" s="66">
        <v>387.77</v>
      </c>
    </row>
    <row r="79" spans="1:5" ht="15.75" customHeight="1" x14ac:dyDescent="0.25">
      <c r="A79" s="95">
        <v>4</v>
      </c>
      <c r="B79" s="96" t="s">
        <v>66</v>
      </c>
      <c r="C79" s="97">
        <f>C80</f>
        <v>2326.2199999999998</v>
      </c>
      <c r="D79" s="97">
        <f t="shared" ref="D79:E79" si="25">D80</f>
        <v>1194.51</v>
      </c>
      <c r="E79" s="97">
        <f t="shared" si="25"/>
        <v>1729.06</v>
      </c>
    </row>
    <row r="80" spans="1:5" ht="15.75" customHeight="1" x14ac:dyDescent="0.25">
      <c r="A80" s="67">
        <v>42</v>
      </c>
      <c r="B80" s="89" t="s">
        <v>150</v>
      </c>
      <c r="C80" s="94">
        <f>C81+C85</f>
        <v>2326.2199999999998</v>
      </c>
      <c r="D80" s="94">
        <f t="shared" ref="D80:E80" si="26">D81+D85</f>
        <v>1194.51</v>
      </c>
      <c r="E80" s="94">
        <f t="shared" si="26"/>
        <v>1729.06</v>
      </c>
    </row>
    <row r="81" spans="1:5" x14ac:dyDescent="0.25">
      <c r="A81" s="65">
        <v>422</v>
      </c>
      <c r="B81" s="70" t="s">
        <v>151</v>
      </c>
      <c r="C81" s="75">
        <f>C82+C83+C84</f>
        <v>1625.1399999999999</v>
      </c>
      <c r="D81" s="75">
        <f t="shared" ref="D81:E81" si="27">D82+D83+D84</f>
        <v>929.06</v>
      </c>
      <c r="E81" s="75">
        <f t="shared" si="27"/>
        <v>929.06</v>
      </c>
    </row>
    <row r="82" spans="1:5" x14ac:dyDescent="0.25">
      <c r="A82" s="72">
        <v>4221</v>
      </c>
      <c r="B82" s="81" t="s">
        <v>68</v>
      </c>
      <c r="C82" s="66">
        <v>836.14</v>
      </c>
      <c r="D82" s="69">
        <v>929.06</v>
      </c>
      <c r="E82" s="69">
        <v>929.06</v>
      </c>
    </row>
    <row r="83" spans="1:5" x14ac:dyDescent="0.25">
      <c r="A83" s="72">
        <v>4223</v>
      </c>
      <c r="B83" s="81" t="s">
        <v>154</v>
      </c>
      <c r="C83" s="66">
        <v>0</v>
      </c>
      <c r="D83" s="69">
        <v>0</v>
      </c>
      <c r="E83" s="69">
        <v>0</v>
      </c>
    </row>
    <row r="84" spans="1:5" x14ac:dyDescent="0.25">
      <c r="A84" s="72">
        <v>4227</v>
      </c>
      <c r="B84" s="90" t="s">
        <v>152</v>
      </c>
      <c r="C84" s="66">
        <v>789</v>
      </c>
      <c r="D84" s="69">
        <v>0</v>
      </c>
      <c r="E84" s="69">
        <v>0</v>
      </c>
    </row>
    <row r="85" spans="1:5" x14ac:dyDescent="0.25">
      <c r="A85" s="65">
        <v>424</v>
      </c>
      <c r="B85" s="91" t="s">
        <v>94</v>
      </c>
      <c r="C85" s="75">
        <f>C86</f>
        <v>701.08</v>
      </c>
      <c r="D85" s="75">
        <f t="shared" ref="D85:E85" si="28">D86</f>
        <v>265.45</v>
      </c>
      <c r="E85" s="75">
        <f t="shared" si="28"/>
        <v>800</v>
      </c>
    </row>
    <row r="86" spans="1:5" x14ac:dyDescent="0.25">
      <c r="A86" s="72">
        <v>4241</v>
      </c>
      <c r="B86" s="90" t="s">
        <v>94</v>
      </c>
      <c r="C86" s="66">
        <v>701.08</v>
      </c>
      <c r="D86" s="69">
        <v>265.45</v>
      </c>
      <c r="E86" s="69">
        <v>800</v>
      </c>
    </row>
  </sheetData>
  <mergeCells count="5">
    <mergeCell ref="A30:B30"/>
    <mergeCell ref="A2:E2"/>
    <mergeCell ref="A1:E1"/>
    <mergeCell ref="A3:E3"/>
    <mergeCell ref="A5:B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69"/>
  <sheetViews>
    <sheetView workbookViewId="0">
      <selection activeCell="A3" sqref="A3:E3"/>
    </sheetView>
  </sheetViews>
  <sheetFormatPr defaultRowHeight="15" x14ac:dyDescent="0.25"/>
  <cols>
    <col min="1" max="1" width="5.7109375" style="62" customWidth="1"/>
    <col min="2" max="2" width="43.42578125" style="62" customWidth="1"/>
    <col min="3" max="3" width="21.5703125" style="62" customWidth="1"/>
    <col min="4" max="4" width="15.7109375" style="62" customWidth="1"/>
    <col min="5" max="5" width="13.140625" style="62" customWidth="1"/>
    <col min="6" max="16384" width="9.140625" style="62"/>
  </cols>
  <sheetData>
    <row r="3" spans="1:5" ht="18" customHeight="1" x14ac:dyDescent="0.25">
      <c r="A3" s="239" t="s">
        <v>238</v>
      </c>
      <c r="B3" s="240"/>
      <c r="C3" s="240"/>
      <c r="D3" s="240"/>
      <c r="E3" s="240"/>
    </row>
    <row r="4" spans="1:5" ht="15.75" x14ac:dyDescent="0.25">
      <c r="A4" s="92"/>
      <c r="B4" s="93"/>
      <c r="C4" s="93"/>
      <c r="D4" s="93"/>
      <c r="E4" s="137"/>
    </row>
    <row r="5" spans="1:5" ht="28.5" customHeight="1" x14ac:dyDescent="0.25">
      <c r="A5" s="237" t="s">
        <v>194</v>
      </c>
      <c r="B5" s="238"/>
      <c r="C5" s="143" t="s">
        <v>195</v>
      </c>
      <c r="D5" s="143" t="s">
        <v>219</v>
      </c>
      <c r="E5" s="172" t="s">
        <v>217</v>
      </c>
    </row>
    <row r="6" spans="1:5" ht="12" customHeight="1" x14ac:dyDescent="0.25">
      <c r="A6" s="144">
        <v>1</v>
      </c>
      <c r="B6" s="145">
        <v>2</v>
      </c>
      <c r="C6" s="145">
        <v>3</v>
      </c>
      <c r="D6" s="145">
        <v>4</v>
      </c>
      <c r="E6" s="145">
        <v>5</v>
      </c>
    </row>
    <row r="7" spans="1:5" ht="18" customHeight="1" x14ac:dyDescent="0.25">
      <c r="A7" s="144"/>
      <c r="B7" s="150" t="s">
        <v>205</v>
      </c>
      <c r="C7" s="151">
        <f>C9+C12+C15+C17+C20+C23+C26+C29</f>
        <v>769808.10000000009</v>
      </c>
      <c r="D7" s="151">
        <f t="shared" ref="D7:E7" si="0">D9+D12+D15+D17+D20+D23+D26+D29</f>
        <v>735834.46</v>
      </c>
      <c r="E7" s="151">
        <f t="shared" si="0"/>
        <v>724445.03999999992</v>
      </c>
    </row>
    <row r="8" spans="1:5" x14ac:dyDescent="0.25">
      <c r="A8" s="76"/>
      <c r="B8" s="109" t="s">
        <v>165</v>
      </c>
      <c r="C8" s="77"/>
      <c r="D8" s="77"/>
      <c r="E8" s="77"/>
    </row>
    <row r="9" spans="1:5" ht="14.25" customHeight="1" x14ac:dyDescent="0.25">
      <c r="A9" s="70">
        <v>636</v>
      </c>
      <c r="B9" s="79" t="s">
        <v>157</v>
      </c>
      <c r="C9" s="75">
        <f>C10</f>
        <v>671747.26</v>
      </c>
      <c r="D9" s="75">
        <f t="shared" ref="D9:E9" si="1">D10</f>
        <v>654380.73</v>
      </c>
      <c r="E9" s="75">
        <f t="shared" si="1"/>
        <v>646501.46</v>
      </c>
    </row>
    <row r="10" spans="1:5" ht="14.25" customHeight="1" x14ac:dyDescent="0.25">
      <c r="A10" s="68">
        <v>6361</v>
      </c>
      <c r="B10" s="78" t="s">
        <v>117</v>
      </c>
      <c r="C10" s="66">
        <v>671747.26</v>
      </c>
      <c r="D10" s="66">
        <v>654380.73</v>
      </c>
      <c r="E10" s="66">
        <v>646501.46</v>
      </c>
    </row>
    <row r="11" spans="1:5" ht="14.25" customHeight="1" x14ac:dyDescent="0.25">
      <c r="A11" s="68"/>
      <c r="B11" s="110" t="s">
        <v>166</v>
      </c>
      <c r="C11" s="66"/>
      <c r="D11" s="66"/>
      <c r="E11" s="66"/>
    </row>
    <row r="12" spans="1:5" ht="14.25" customHeight="1" x14ac:dyDescent="0.25">
      <c r="A12" s="70">
        <v>641</v>
      </c>
      <c r="B12" s="79" t="s">
        <v>119</v>
      </c>
      <c r="C12" s="75">
        <f>C13</f>
        <v>10.41</v>
      </c>
      <c r="D12" s="75">
        <f t="shared" ref="D12:E12" si="2">D13</f>
        <v>0</v>
      </c>
      <c r="E12" s="75">
        <f t="shared" si="2"/>
        <v>0</v>
      </c>
    </row>
    <row r="13" spans="1:5" ht="14.25" customHeight="1" x14ac:dyDescent="0.25">
      <c r="A13" s="68">
        <v>6413</v>
      </c>
      <c r="B13" s="78" t="s">
        <v>120</v>
      </c>
      <c r="C13" s="66">
        <v>10.41</v>
      </c>
      <c r="D13" s="66">
        <v>0</v>
      </c>
      <c r="E13" s="66">
        <v>0</v>
      </c>
    </row>
    <row r="14" spans="1:5" ht="14.25" customHeight="1" x14ac:dyDescent="0.25">
      <c r="A14" s="68"/>
      <c r="B14" s="110" t="s">
        <v>164</v>
      </c>
      <c r="C14" s="66"/>
      <c r="D14" s="66"/>
      <c r="E14" s="66"/>
    </row>
    <row r="15" spans="1:5" ht="12.75" customHeight="1" x14ac:dyDescent="0.25">
      <c r="A15" s="70">
        <v>652</v>
      </c>
      <c r="B15" s="79" t="s">
        <v>121</v>
      </c>
      <c r="C15" s="75">
        <f>C16</f>
        <v>5641.6</v>
      </c>
      <c r="D15" s="75">
        <f t="shared" ref="D15:E15" si="3">D16</f>
        <v>4573.2700000000004</v>
      </c>
      <c r="E15" s="75">
        <f t="shared" si="3"/>
        <v>4570</v>
      </c>
    </row>
    <row r="16" spans="1:5" ht="12.75" customHeight="1" x14ac:dyDescent="0.25">
      <c r="A16" s="68">
        <v>6526</v>
      </c>
      <c r="B16" s="78" t="s">
        <v>122</v>
      </c>
      <c r="C16" s="66">
        <v>5641.6</v>
      </c>
      <c r="D16" s="66">
        <v>4573.2700000000004</v>
      </c>
      <c r="E16" s="66">
        <v>4570</v>
      </c>
    </row>
    <row r="17" spans="1:5" ht="12.75" customHeight="1" x14ac:dyDescent="0.25">
      <c r="A17" s="70">
        <v>661</v>
      </c>
      <c r="B17" s="79" t="s">
        <v>179</v>
      </c>
      <c r="C17" s="75">
        <f>C18</f>
        <v>64.510000000000005</v>
      </c>
      <c r="D17" s="75">
        <f t="shared" ref="D17:E17" si="4">D18</f>
        <v>0</v>
      </c>
      <c r="E17" s="75">
        <f t="shared" si="4"/>
        <v>0</v>
      </c>
    </row>
    <row r="18" spans="1:5" ht="12.75" customHeight="1" x14ac:dyDescent="0.25">
      <c r="A18" s="68">
        <v>6614</v>
      </c>
      <c r="B18" s="78" t="s">
        <v>183</v>
      </c>
      <c r="C18" s="66">
        <v>64.510000000000005</v>
      </c>
      <c r="D18" s="66">
        <v>0</v>
      </c>
      <c r="E18" s="66">
        <v>0</v>
      </c>
    </row>
    <row r="19" spans="1:5" ht="12.75" customHeight="1" x14ac:dyDescent="0.25">
      <c r="A19" s="68"/>
      <c r="B19" s="110" t="s">
        <v>163</v>
      </c>
      <c r="C19" s="66"/>
      <c r="D19" s="66"/>
      <c r="E19" s="66"/>
    </row>
    <row r="20" spans="1:5" ht="12.75" customHeight="1" x14ac:dyDescent="0.25">
      <c r="A20" s="70">
        <v>663</v>
      </c>
      <c r="B20" s="79" t="s">
        <v>124</v>
      </c>
      <c r="C20" s="75">
        <f>C21</f>
        <v>0</v>
      </c>
      <c r="D20" s="75">
        <f t="shared" ref="D20:E20" si="5">D21</f>
        <v>0</v>
      </c>
      <c r="E20" s="75">
        <f t="shared" si="5"/>
        <v>0</v>
      </c>
    </row>
    <row r="21" spans="1:5" ht="12.75" customHeight="1" x14ac:dyDescent="0.25">
      <c r="A21" s="68">
        <v>6631</v>
      </c>
      <c r="B21" s="78" t="s">
        <v>125</v>
      </c>
      <c r="C21" s="66">
        <v>0</v>
      </c>
      <c r="D21" s="66">
        <v>0</v>
      </c>
      <c r="E21" s="66">
        <v>0</v>
      </c>
    </row>
    <row r="22" spans="1:5" ht="12.75" customHeight="1" x14ac:dyDescent="0.25">
      <c r="A22" s="68"/>
      <c r="B22" s="110" t="s">
        <v>162</v>
      </c>
      <c r="C22" s="66"/>
      <c r="D22" s="66"/>
      <c r="E22" s="66"/>
    </row>
    <row r="23" spans="1:5" ht="14.25" customHeight="1" x14ac:dyDescent="0.25">
      <c r="A23" s="70">
        <v>671</v>
      </c>
      <c r="B23" s="82" t="s">
        <v>126</v>
      </c>
      <c r="C23" s="75">
        <f>C24</f>
        <v>69912.789999999994</v>
      </c>
      <c r="D23" s="75">
        <f t="shared" ref="D23:E23" si="6">D24</f>
        <v>62718.720000000001</v>
      </c>
      <c r="E23" s="75">
        <f t="shared" si="6"/>
        <v>59211.839999999997</v>
      </c>
    </row>
    <row r="24" spans="1:5" ht="14.25" customHeight="1" x14ac:dyDescent="0.25">
      <c r="A24" s="71">
        <v>6711</v>
      </c>
      <c r="B24" s="83" t="s">
        <v>127</v>
      </c>
      <c r="C24" s="66">
        <v>69912.789999999994</v>
      </c>
      <c r="D24" s="69">
        <v>62718.720000000001</v>
      </c>
      <c r="E24" s="69">
        <v>59211.839999999997</v>
      </c>
    </row>
    <row r="25" spans="1:5" ht="14.25" customHeight="1" x14ac:dyDescent="0.25">
      <c r="A25" s="71"/>
      <c r="B25" s="111" t="s">
        <v>161</v>
      </c>
      <c r="C25" s="66"/>
      <c r="D25" s="69"/>
      <c r="E25" s="69"/>
    </row>
    <row r="26" spans="1:5" ht="14.25" customHeight="1" x14ac:dyDescent="0.25">
      <c r="A26" s="65">
        <v>683</v>
      </c>
      <c r="B26" s="84" t="s">
        <v>128</v>
      </c>
      <c r="C26" s="87">
        <f>C27</f>
        <v>5608.66</v>
      </c>
      <c r="D26" s="87">
        <f t="shared" ref="D26:E26" si="7">D27</f>
        <v>0</v>
      </c>
      <c r="E26" s="87">
        <f t="shared" si="7"/>
        <v>0</v>
      </c>
    </row>
    <row r="27" spans="1:5" ht="14.25" customHeight="1" x14ac:dyDescent="0.25">
      <c r="A27" s="72">
        <v>6831</v>
      </c>
      <c r="B27" s="83" t="s">
        <v>128</v>
      </c>
      <c r="C27" s="69">
        <v>5608.66</v>
      </c>
      <c r="D27" s="69">
        <v>0</v>
      </c>
      <c r="E27" s="69">
        <v>0</v>
      </c>
    </row>
    <row r="28" spans="1:5" ht="14.25" customHeight="1" x14ac:dyDescent="0.25">
      <c r="A28" s="85"/>
      <c r="B28" s="111" t="s">
        <v>160</v>
      </c>
      <c r="C28" s="69"/>
      <c r="D28" s="69"/>
      <c r="E28" s="69"/>
    </row>
    <row r="29" spans="1:5" ht="14.25" customHeight="1" x14ac:dyDescent="0.25">
      <c r="A29" s="65">
        <v>922</v>
      </c>
      <c r="B29" s="84" t="s">
        <v>158</v>
      </c>
      <c r="C29" s="87">
        <f>C30</f>
        <v>16822.87</v>
      </c>
      <c r="D29" s="87">
        <f t="shared" ref="D29:E29" si="8">D30</f>
        <v>14161.74</v>
      </c>
      <c r="E29" s="87">
        <f t="shared" si="8"/>
        <v>14161.74</v>
      </c>
    </row>
    <row r="30" spans="1:5" ht="13.5" customHeight="1" x14ac:dyDescent="0.25">
      <c r="A30" s="72">
        <v>9221</v>
      </c>
      <c r="B30" s="83" t="s">
        <v>129</v>
      </c>
      <c r="C30" s="69">
        <v>16822.87</v>
      </c>
      <c r="D30" s="69">
        <v>14161.74</v>
      </c>
      <c r="E30" s="69">
        <v>14161.74</v>
      </c>
    </row>
    <row r="31" spans="1:5" x14ac:dyDescent="0.25">
      <c r="A31" s="148"/>
      <c r="B31" s="73"/>
      <c r="C31" s="149"/>
      <c r="D31" s="149"/>
      <c r="E31" s="149"/>
    </row>
    <row r="32" spans="1:5" x14ac:dyDescent="0.25">
      <c r="A32" s="148"/>
      <c r="B32" s="73"/>
      <c r="C32" s="149"/>
      <c r="D32" s="149"/>
      <c r="E32" s="149"/>
    </row>
    <row r="33" spans="1:5" x14ac:dyDescent="0.25">
      <c r="B33" s="73"/>
      <c r="C33" s="74"/>
      <c r="D33" s="74"/>
      <c r="E33" s="74"/>
    </row>
    <row r="34" spans="1:5" ht="28.5" customHeight="1" x14ac:dyDescent="0.25">
      <c r="A34" s="237" t="s">
        <v>194</v>
      </c>
      <c r="B34" s="238"/>
      <c r="C34" s="143" t="s">
        <v>195</v>
      </c>
      <c r="D34" s="143" t="s">
        <v>218</v>
      </c>
      <c r="E34" s="172" t="s">
        <v>217</v>
      </c>
    </row>
    <row r="35" spans="1:5" ht="12" customHeight="1" x14ac:dyDescent="0.25">
      <c r="A35" s="144">
        <v>1</v>
      </c>
      <c r="B35" s="145">
        <v>2</v>
      </c>
      <c r="C35" s="145">
        <v>3</v>
      </c>
      <c r="D35" s="145">
        <v>4</v>
      </c>
      <c r="E35" s="145">
        <v>5</v>
      </c>
    </row>
    <row r="36" spans="1:5" ht="18" customHeight="1" x14ac:dyDescent="0.25">
      <c r="A36" s="144"/>
      <c r="B36" s="150" t="s">
        <v>206</v>
      </c>
      <c r="C36" s="151">
        <f>C37+C81+C102+C132+C163</f>
        <v>755646.36</v>
      </c>
      <c r="D36" s="151">
        <f t="shared" ref="D36:E36" si="9">D37+D81+D102+D132+D163</f>
        <v>721672.72000000009</v>
      </c>
      <c r="E36" s="151">
        <f t="shared" si="9"/>
        <v>710283.29999999993</v>
      </c>
    </row>
    <row r="37" spans="1:5" x14ac:dyDescent="0.25">
      <c r="A37" s="112"/>
      <c r="B37" s="113" t="s">
        <v>159</v>
      </c>
      <c r="C37" s="114">
        <f>C38+C46+C70+C73+C76</f>
        <v>678455.11</v>
      </c>
      <c r="D37" s="114">
        <f t="shared" ref="D37" si="10">D38+D46+D70+D73+D76</f>
        <v>654380.7300000001</v>
      </c>
      <c r="E37" s="114">
        <f t="shared" ref="E37" si="11">E38+E46+E70+E73+E76</f>
        <v>646501.46</v>
      </c>
    </row>
    <row r="38" spans="1:5" x14ac:dyDescent="0.25">
      <c r="A38" s="102">
        <v>31</v>
      </c>
      <c r="B38" s="103" t="s">
        <v>55</v>
      </c>
      <c r="C38" s="108">
        <f>C39+C41+C43</f>
        <v>599139.53</v>
      </c>
      <c r="D38" s="108">
        <f t="shared" ref="D38" si="12">D39+D41+D43</f>
        <v>579255.56000000006</v>
      </c>
      <c r="E38" s="108">
        <f t="shared" ref="E38" si="13">E39+E41+E43</f>
        <v>579255.56000000006</v>
      </c>
    </row>
    <row r="39" spans="1:5" x14ac:dyDescent="0.25">
      <c r="A39" s="70">
        <v>311</v>
      </c>
      <c r="B39" s="70" t="s">
        <v>130</v>
      </c>
      <c r="C39" s="75">
        <f>C40</f>
        <v>496115.47</v>
      </c>
      <c r="D39" s="75">
        <f t="shared" ref="D39:E39" si="14">D40</f>
        <v>484339.56</v>
      </c>
      <c r="E39" s="75">
        <f t="shared" si="14"/>
        <v>484339.56</v>
      </c>
    </row>
    <row r="40" spans="1:5" x14ac:dyDescent="0.25">
      <c r="A40" s="68">
        <v>3111</v>
      </c>
      <c r="B40" s="68" t="s">
        <v>56</v>
      </c>
      <c r="C40" s="66">
        <v>496115.47</v>
      </c>
      <c r="D40" s="69">
        <v>484339.56</v>
      </c>
      <c r="E40" s="69">
        <v>484339.56</v>
      </c>
    </row>
    <row r="41" spans="1:5" x14ac:dyDescent="0.25">
      <c r="A41" s="70">
        <v>312</v>
      </c>
      <c r="B41" s="70" t="s">
        <v>57</v>
      </c>
      <c r="C41" s="75">
        <f>C42</f>
        <v>21179.82</v>
      </c>
      <c r="D41" s="75">
        <f t="shared" ref="D41:E41" si="15">D42</f>
        <v>15000</v>
      </c>
      <c r="E41" s="75">
        <f t="shared" si="15"/>
        <v>15000</v>
      </c>
    </row>
    <row r="42" spans="1:5" x14ac:dyDescent="0.25">
      <c r="A42" s="68">
        <v>3121</v>
      </c>
      <c r="B42" s="68" t="s">
        <v>57</v>
      </c>
      <c r="C42" s="66">
        <v>21179.82</v>
      </c>
      <c r="D42" s="66">
        <v>15000</v>
      </c>
      <c r="E42" s="66">
        <v>15000</v>
      </c>
    </row>
    <row r="43" spans="1:5" x14ac:dyDescent="0.25">
      <c r="A43" s="70">
        <v>313</v>
      </c>
      <c r="B43" s="70" t="s">
        <v>131</v>
      </c>
      <c r="C43" s="75">
        <f>C44+C45</f>
        <v>81844.240000000005</v>
      </c>
      <c r="D43" s="75">
        <f t="shared" ref="D43:E43" si="16">D44+D45</f>
        <v>79916</v>
      </c>
      <c r="E43" s="75">
        <f t="shared" si="16"/>
        <v>79916</v>
      </c>
    </row>
    <row r="44" spans="1:5" x14ac:dyDescent="0.25">
      <c r="A44" s="68">
        <v>3132</v>
      </c>
      <c r="B44" s="68" t="s">
        <v>132</v>
      </c>
      <c r="C44" s="66">
        <v>81844.240000000005</v>
      </c>
      <c r="D44" s="66">
        <v>79916</v>
      </c>
      <c r="E44" s="66">
        <v>79916</v>
      </c>
    </row>
    <row r="45" spans="1:5" x14ac:dyDescent="0.25">
      <c r="A45" s="68">
        <v>3133</v>
      </c>
      <c r="B45" s="68" t="s">
        <v>133</v>
      </c>
      <c r="C45" s="66">
        <v>0</v>
      </c>
      <c r="D45" s="66">
        <v>0</v>
      </c>
      <c r="E45" s="66">
        <v>0</v>
      </c>
    </row>
    <row r="46" spans="1:5" x14ac:dyDescent="0.25">
      <c r="A46" s="104">
        <v>32</v>
      </c>
      <c r="B46" s="104" t="s">
        <v>8</v>
      </c>
      <c r="C46" s="107">
        <f>C47+C51+C58+C66</f>
        <v>78516.739999999991</v>
      </c>
      <c r="D46" s="107">
        <f>D47+D51+D58+D66</f>
        <v>74594.27</v>
      </c>
      <c r="E46" s="107">
        <f>E47+E51+E58+E66</f>
        <v>66292.679999999993</v>
      </c>
    </row>
    <row r="47" spans="1:5" x14ac:dyDescent="0.25">
      <c r="A47" s="70">
        <v>321</v>
      </c>
      <c r="B47" s="70" t="s">
        <v>134</v>
      </c>
      <c r="C47" s="75">
        <f>C48+C49+C50</f>
        <v>20399.990000000002</v>
      </c>
      <c r="D47" s="75">
        <f t="shared" ref="D47:E47" si="17">D48+D49+D50</f>
        <v>22000</v>
      </c>
      <c r="E47" s="75">
        <f t="shared" si="17"/>
        <v>22000</v>
      </c>
    </row>
    <row r="48" spans="1:5" x14ac:dyDescent="0.25">
      <c r="A48" s="68">
        <v>3211</v>
      </c>
      <c r="B48" s="68" t="s">
        <v>18</v>
      </c>
      <c r="C48" s="66">
        <v>0</v>
      </c>
      <c r="D48" s="69">
        <v>0</v>
      </c>
      <c r="E48" s="69">
        <v>0</v>
      </c>
    </row>
    <row r="49" spans="1:5" x14ac:dyDescent="0.25">
      <c r="A49" s="68">
        <v>3212</v>
      </c>
      <c r="B49" s="68" t="s">
        <v>135</v>
      </c>
      <c r="C49" s="66">
        <v>20399.990000000002</v>
      </c>
      <c r="D49" s="69">
        <v>22000</v>
      </c>
      <c r="E49" s="69">
        <v>22000</v>
      </c>
    </row>
    <row r="50" spans="1:5" x14ac:dyDescent="0.25">
      <c r="A50" s="68">
        <v>3213</v>
      </c>
      <c r="B50" s="68" t="s">
        <v>19</v>
      </c>
      <c r="C50" s="66">
        <v>0</v>
      </c>
      <c r="D50" s="69">
        <v>0</v>
      </c>
      <c r="E50" s="69">
        <v>0</v>
      </c>
    </row>
    <row r="51" spans="1:5" x14ac:dyDescent="0.25">
      <c r="A51" s="70">
        <v>322</v>
      </c>
      <c r="B51" s="70" t="s">
        <v>136</v>
      </c>
      <c r="C51" s="75">
        <f>C52+C53+C54+C55+C56+C57</f>
        <v>53643.090000000004</v>
      </c>
      <c r="D51" s="75">
        <f t="shared" ref="D51:E51" si="18">D52+D53+D54+D55+D56+D57</f>
        <v>48636.14</v>
      </c>
      <c r="E51" s="75">
        <f t="shared" si="18"/>
        <v>42500</v>
      </c>
    </row>
    <row r="52" spans="1:5" x14ac:dyDescent="0.25">
      <c r="A52" s="68">
        <v>3221</v>
      </c>
      <c r="B52" s="68" t="s">
        <v>137</v>
      </c>
      <c r="C52" s="66">
        <v>12370.12</v>
      </c>
      <c r="D52" s="66">
        <v>12000</v>
      </c>
      <c r="E52" s="66">
        <v>12000</v>
      </c>
    </row>
    <row r="53" spans="1:5" x14ac:dyDescent="0.25">
      <c r="A53" s="68">
        <v>3222</v>
      </c>
      <c r="B53" s="68" t="s">
        <v>138</v>
      </c>
      <c r="C53" s="66">
        <v>36195.68</v>
      </c>
      <c r="D53" s="66">
        <v>30000</v>
      </c>
      <c r="E53" s="66">
        <v>30000</v>
      </c>
    </row>
    <row r="54" spans="1:5" x14ac:dyDescent="0.25">
      <c r="A54" s="68">
        <v>3223</v>
      </c>
      <c r="B54" s="68" t="s">
        <v>139</v>
      </c>
      <c r="C54" s="66">
        <v>3488.96</v>
      </c>
      <c r="D54" s="66">
        <v>6636.14</v>
      </c>
      <c r="E54" s="66">
        <v>500</v>
      </c>
    </row>
    <row r="55" spans="1:5" x14ac:dyDescent="0.25">
      <c r="A55" s="68">
        <v>3224</v>
      </c>
      <c r="B55" s="68" t="s">
        <v>140</v>
      </c>
      <c r="C55" s="66">
        <v>387.99</v>
      </c>
      <c r="D55" s="66">
        <v>0</v>
      </c>
      <c r="E55" s="66">
        <v>0</v>
      </c>
    </row>
    <row r="56" spans="1:5" x14ac:dyDescent="0.25">
      <c r="A56" s="68">
        <v>3225</v>
      </c>
      <c r="B56" s="68" t="s">
        <v>23</v>
      </c>
      <c r="C56" s="66">
        <v>1076.4000000000001</v>
      </c>
      <c r="D56" s="66">
        <v>0</v>
      </c>
      <c r="E56" s="66">
        <v>0</v>
      </c>
    </row>
    <row r="57" spans="1:5" x14ac:dyDescent="0.25">
      <c r="A57" s="68">
        <v>3227</v>
      </c>
      <c r="B57" s="68" t="s">
        <v>142</v>
      </c>
      <c r="C57" s="66">
        <v>123.94</v>
      </c>
      <c r="D57" s="66">
        <v>0</v>
      </c>
      <c r="E57" s="66">
        <v>0</v>
      </c>
    </row>
    <row r="58" spans="1:5" x14ac:dyDescent="0.25">
      <c r="A58" s="70">
        <v>323</v>
      </c>
      <c r="B58" s="70" t="s">
        <v>143</v>
      </c>
      <c r="C58" s="75">
        <f>C59+C60+C61+C62+C63+C64+C65</f>
        <v>4014.87</v>
      </c>
      <c r="D58" s="75">
        <f t="shared" ref="D58:E58" si="19">D59+D60+D61+D62+D63+D64+D65</f>
        <v>3692.6800000000003</v>
      </c>
      <c r="E58" s="75">
        <f t="shared" si="19"/>
        <v>1592.68</v>
      </c>
    </row>
    <row r="59" spans="1:5" x14ac:dyDescent="0.25">
      <c r="A59" s="68">
        <v>3231</v>
      </c>
      <c r="B59" s="68" t="s">
        <v>25</v>
      </c>
      <c r="C59" s="66">
        <v>0</v>
      </c>
      <c r="D59" s="66">
        <v>0</v>
      </c>
      <c r="E59" s="66">
        <v>0</v>
      </c>
    </row>
    <row r="60" spans="1:5" x14ac:dyDescent="0.25">
      <c r="A60" s="68">
        <v>3232</v>
      </c>
      <c r="B60" s="68" t="s">
        <v>144</v>
      </c>
      <c r="C60" s="66">
        <v>978.66</v>
      </c>
      <c r="D60" s="66">
        <v>1200</v>
      </c>
      <c r="E60" s="66">
        <v>0</v>
      </c>
    </row>
    <row r="61" spans="1:5" x14ac:dyDescent="0.25">
      <c r="A61" s="68">
        <v>3234</v>
      </c>
      <c r="B61" s="68" t="s">
        <v>26</v>
      </c>
      <c r="C61" s="66">
        <v>892.73</v>
      </c>
      <c r="D61" s="66">
        <v>900</v>
      </c>
      <c r="E61" s="66">
        <v>0</v>
      </c>
    </row>
    <row r="62" spans="1:5" x14ac:dyDescent="0.25">
      <c r="A62" s="68">
        <v>3235</v>
      </c>
      <c r="B62" s="68" t="s">
        <v>27</v>
      </c>
      <c r="C62" s="66">
        <v>0</v>
      </c>
      <c r="D62" s="66">
        <v>0</v>
      </c>
      <c r="E62" s="66">
        <v>0</v>
      </c>
    </row>
    <row r="63" spans="1:5" x14ac:dyDescent="0.25">
      <c r="A63" s="68">
        <v>3236</v>
      </c>
      <c r="B63" s="68" t="s">
        <v>146</v>
      </c>
      <c r="C63" s="66">
        <v>0</v>
      </c>
      <c r="D63" s="66">
        <v>0</v>
      </c>
      <c r="E63" s="66">
        <v>0</v>
      </c>
    </row>
    <row r="64" spans="1:5" x14ac:dyDescent="0.25">
      <c r="A64" s="68">
        <v>3237</v>
      </c>
      <c r="B64" s="68" t="s">
        <v>29</v>
      </c>
      <c r="C64" s="66">
        <v>0</v>
      </c>
      <c r="D64" s="66">
        <v>0</v>
      </c>
      <c r="E64" s="66">
        <v>0</v>
      </c>
    </row>
    <row r="65" spans="1:5" x14ac:dyDescent="0.25">
      <c r="A65" s="68">
        <v>3239</v>
      </c>
      <c r="B65" s="68" t="s">
        <v>147</v>
      </c>
      <c r="C65" s="66">
        <v>2143.48</v>
      </c>
      <c r="D65" s="66">
        <v>1592.68</v>
      </c>
      <c r="E65" s="66">
        <v>1592.68</v>
      </c>
    </row>
    <row r="66" spans="1:5" x14ac:dyDescent="0.25">
      <c r="A66" s="70">
        <v>329</v>
      </c>
      <c r="B66" s="70" t="s">
        <v>35</v>
      </c>
      <c r="C66" s="75">
        <f>C67+C68+C69</f>
        <v>458.79</v>
      </c>
      <c r="D66" s="75">
        <f t="shared" ref="D66:E66" si="20">D67+D68+D69</f>
        <v>265.45</v>
      </c>
      <c r="E66" s="75">
        <f t="shared" si="20"/>
        <v>200</v>
      </c>
    </row>
    <row r="67" spans="1:5" x14ac:dyDescent="0.25">
      <c r="A67" s="68">
        <v>3294</v>
      </c>
      <c r="B67" s="68" t="s">
        <v>33</v>
      </c>
      <c r="C67" s="66">
        <v>0</v>
      </c>
      <c r="D67" s="66">
        <v>0</v>
      </c>
      <c r="E67" s="66">
        <v>0</v>
      </c>
    </row>
    <row r="68" spans="1:5" x14ac:dyDescent="0.25">
      <c r="A68" s="68">
        <v>3296</v>
      </c>
      <c r="B68" s="68" t="s">
        <v>80</v>
      </c>
      <c r="C68" s="66">
        <v>0</v>
      </c>
      <c r="D68" s="66">
        <v>0</v>
      </c>
      <c r="E68" s="66">
        <v>0</v>
      </c>
    </row>
    <row r="69" spans="1:5" x14ac:dyDescent="0.25">
      <c r="A69" s="68">
        <v>3299</v>
      </c>
      <c r="B69" s="68" t="s">
        <v>35</v>
      </c>
      <c r="C69" s="66">
        <v>458.79</v>
      </c>
      <c r="D69" s="66">
        <v>265.45</v>
      </c>
      <c r="E69" s="66">
        <v>200</v>
      </c>
    </row>
    <row r="70" spans="1:5" x14ac:dyDescent="0.25">
      <c r="A70" s="104">
        <v>34</v>
      </c>
      <c r="B70" s="104" t="s">
        <v>111</v>
      </c>
      <c r="C70" s="107">
        <f>C71</f>
        <v>0</v>
      </c>
      <c r="D70" s="107">
        <f t="shared" ref="D70:E71" si="21">D71</f>
        <v>0</v>
      </c>
      <c r="E70" s="107">
        <f t="shared" si="21"/>
        <v>0</v>
      </c>
    </row>
    <row r="71" spans="1:5" x14ac:dyDescent="0.25">
      <c r="A71" s="70">
        <v>343</v>
      </c>
      <c r="B71" s="70" t="s">
        <v>148</v>
      </c>
      <c r="C71" s="75">
        <f>C72</f>
        <v>0</v>
      </c>
      <c r="D71" s="75">
        <f t="shared" si="21"/>
        <v>0</v>
      </c>
      <c r="E71" s="75">
        <f t="shared" si="21"/>
        <v>0</v>
      </c>
    </row>
    <row r="72" spans="1:5" x14ac:dyDescent="0.25">
      <c r="A72" s="68">
        <v>3433</v>
      </c>
      <c r="B72" s="68" t="s">
        <v>38</v>
      </c>
      <c r="C72" s="66">
        <v>0</v>
      </c>
      <c r="D72" s="69">
        <v>0</v>
      </c>
      <c r="E72" s="69">
        <v>0</v>
      </c>
    </row>
    <row r="73" spans="1:5" x14ac:dyDescent="0.25">
      <c r="A73" s="104">
        <v>38</v>
      </c>
      <c r="B73" s="104" t="s">
        <v>181</v>
      </c>
      <c r="C73" s="107">
        <f>C74</f>
        <v>397.76</v>
      </c>
      <c r="D73" s="107">
        <f t="shared" ref="D73:E74" si="22">D74</f>
        <v>0</v>
      </c>
      <c r="E73" s="107">
        <f t="shared" si="22"/>
        <v>387.77</v>
      </c>
    </row>
    <row r="74" spans="1:5" x14ac:dyDescent="0.25">
      <c r="A74" s="70">
        <v>381</v>
      </c>
      <c r="B74" s="70" t="s">
        <v>182</v>
      </c>
      <c r="C74" s="75">
        <f>C75</f>
        <v>397.76</v>
      </c>
      <c r="D74" s="75">
        <f t="shared" si="22"/>
        <v>0</v>
      </c>
      <c r="E74" s="75">
        <f t="shared" si="22"/>
        <v>387.77</v>
      </c>
    </row>
    <row r="75" spans="1:5" x14ac:dyDescent="0.25">
      <c r="A75" s="68">
        <v>3812</v>
      </c>
      <c r="B75" s="68" t="s">
        <v>178</v>
      </c>
      <c r="C75" s="66">
        <v>397.76</v>
      </c>
      <c r="D75" s="66">
        <v>0</v>
      </c>
      <c r="E75" s="66">
        <v>387.77</v>
      </c>
    </row>
    <row r="76" spans="1:5" ht="15.75" customHeight="1" x14ac:dyDescent="0.25">
      <c r="A76" s="105">
        <v>42</v>
      </c>
      <c r="B76" s="106" t="s">
        <v>150</v>
      </c>
      <c r="C76" s="107">
        <f>C77+C79</f>
        <v>401.08</v>
      </c>
      <c r="D76" s="107">
        <f>D77+D79</f>
        <v>530.9</v>
      </c>
      <c r="E76" s="107">
        <f>E77+E79</f>
        <v>565.45000000000005</v>
      </c>
    </row>
    <row r="77" spans="1:5" x14ac:dyDescent="0.25">
      <c r="A77" s="65">
        <v>422</v>
      </c>
      <c r="B77" s="70" t="s">
        <v>151</v>
      </c>
      <c r="C77" s="75">
        <f>C78</f>
        <v>0</v>
      </c>
      <c r="D77" s="75">
        <f t="shared" ref="D77:E77" si="23">D78</f>
        <v>265.45</v>
      </c>
      <c r="E77" s="75">
        <f t="shared" si="23"/>
        <v>265.45</v>
      </c>
    </row>
    <row r="78" spans="1:5" x14ac:dyDescent="0.25">
      <c r="A78" s="72">
        <v>4221</v>
      </c>
      <c r="B78" s="81" t="s">
        <v>68</v>
      </c>
      <c r="C78" s="66">
        <v>0</v>
      </c>
      <c r="D78" s="69">
        <v>265.45</v>
      </c>
      <c r="E78" s="69">
        <v>265.45</v>
      </c>
    </row>
    <row r="79" spans="1:5" x14ac:dyDescent="0.25">
      <c r="A79" s="65">
        <v>424</v>
      </c>
      <c r="B79" s="91" t="s">
        <v>94</v>
      </c>
      <c r="C79" s="75">
        <f>C80</f>
        <v>401.08</v>
      </c>
      <c r="D79" s="75">
        <f t="shared" ref="D79:E79" si="24">D80</f>
        <v>265.45</v>
      </c>
      <c r="E79" s="75">
        <f t="shared" si="24"/>
        <v>300</v>
      </c>
    </row>
    <row r="80" spans="1:5" x14ac:dyDescent="0.25">
      <c r="A80" s="72">
        <v>4241</v>
      </c>
      <c r="B80" s="90" t="s">
        <v>94</v>
      </c>
      <c r="C80" s="66">
        <v>401.08</v>
      </c>
      <c r="D80" s="69">
        <v>265.45</v>
      </c>
      <c r="E80" s="69">
        <v>300</v>
      </c>
    </row>
    <row r="81" spans="1:5" x14ac:dyDescent="0.25">
      <c r="A81" s="116"/>
      <c r="B81" s="117" t="s">
        <v>167</v>
      </c>
      <c r="C81" s="118">
        <f>C82+C96+C99</f>
        <v>5653.32</v>
      </c>
      <c r="D81" s="118">
        <f t="shared" ref="D81" si="25">D82+D96+D99</f>
        <v>4573.2700000000004</v>
      </c>
      <c r="E81" s="118">
        <f t="shared" ref="E81" si="26">E82+E96+E99</f>
        <v>4570</v>
      </c>
    </row>
    <row r="82" spans="1:5" x14ac:dyDescent="0.25">
      <c r="A82" s="115">
        <v>32</v>
      </c>
      <c r="B82" s="115" t="s">
        <v>8</v>
      </c>
      <c r="C82" s="119">
        <f>C83+C85+C88+C92</f>
        <v>5641.41</v>
      </c>
      <c r="D82" s="119">
        <f t="shared" ref="D82" si="27">D83+D85+D88+D92</f>
        <v>4560</v>
      </c>
      <c r="E82" s="119">
        <f t="shared" ref="E82" si="28">E83+E85+E88+E92</f>
        <v>4560</v>
      </c>
    </row>
    <row r="83" spans="1:5" x14ac:dyDescent="0.25">
      <c r="A83" s="133">
        <v>321</v>
      </c>
      <c r="B83" s="133" t="s">
        <v>134</v>
      </c>
      <c r="C83" s="134">
        <f>C84</f>
        <v>6.48</v>
      </c>
      <c r="D83" s="134">
        <f t="shared" ref="D83:E83" si="29">D84</f>
        <v>0</v>
      </c>
      <c r="E83" s="134">
        <f t="shared" si="29"/>
        <v>0</v>
      </c>
    </row>
    <row r="84" spans="1:5" x14ac:dyDescent="0.25">
      <c r="A84" s="135">
        <v>3211</v>
      </c>
      <c r="B84" s="135" t="s">
        <v>18</v>
      </c>
      <c r="C84" s="136">
        <v>6.48</v>
      </c>
      <c r="D84" s="136">
        <v>0</v>
      </c>
      <c r="E84" s="136">
        <v>0</v>
      </c>
    </row>
    <row r="85" spans="1:5" x14ac:dyDescent="0.25">
      <c r="A85" s="70">
        <v>322</v>
      </c>
      <c r="B85" s="70" t="s">
        <v>136</v>
      </c>
      <c r="C85" s="120">
        <f>C86+C87</f>
        <v>208.22000000000003</v>
      </c>
      <c r="D85" s="120">
        <f t="shared" ref="D85:E85" si="30">D86+D87</f>
        <v>200</v>
      </c>
      <c r="E85" s="120">
        <f t="shared" si="30"/>
        <v>200</v>
      </c>
    </row>
    <row r="86" spans="1:5" x14ac:dyDescent="0.25">
      <c r="A86" s="68">
        <v>3221</v>
      </c>
      <c r="B86" s="68" t="s">
        <v>137</v>
      </c>
      <c r="C86" s="121">
        <v>207.61</v>
      </c>
      <c r="D86" s="121">
        <v>200</v>
      </c>
      <c r="E86" s="121">
        <v>200</v>
      </c>
    </row>
    <row r="87" spans="1:5" x14ac:dyDescent="0.25">
      <c r="A87" s="68">
        <v>3222</v>
      </c>
      <c r="B87" s="68" t="s">
        <v>138</v>
      </c>
      <c r="C87" s="121">
        <v>0.61</v>
      </c>
      <c r="D87" s="121">
        <v>0</v>
      </c>
      <c r="E87" s="121">
        <v>0</v>
      </c>
    </row>
    <row r="88" spans="1:5" x14ac:dyDescent="0.25">
      <c r="A88" s="70">
        <v>323</v>
      </c>
      <c r="B88" s="70" t="s">
        <v>143</v>
      </c>
      <c r="C88" s="120">
        <f>C89+C90+C91</f>
        <v>3959.2200000000003</v>
      </c>
      <c r="D88" s="120">
        <f t="shared" ref="D88:E88" si="31">D89+D90+D91</f>
        <v>3000</v>
      </c>
      <c r="E88" s="120">
        <f t="shared" si="31"/>
        <v>3000</v>
      </c>
    </row>
    <row r="89" spans="1:5" x14ac:dyDescent="0.25">
      <c r="A89" s="68">
        <v>3231</v>
      </c>
      <c r="B89" s="68" t="s">
        <v>25</v>
      </c>
      <c r="C89" s="126">
        <v>9.64</v>
      </c>
      <c r="D89" s="126">
        <v>0</v>
      </c>
      <c r="E89" s="126">
        <v>0</v>
      </c>
    </row>
    <row r="90" spans="1:5" x14ac:dyDescent="0.25">
      <c r="A90" s="68">
        <v>3232</v>
      </c>
      <c r="B90" s="68" t="s">
        <v>144</v>
      </c>
      <c r="C90" s="126">
        <v>29.7</v>
      </c>
      <c r="D90" s="126">
        <v>0</v>
      </c>
      <c r="E90" s="126">
        <v>0</v>
      </c>
    </row>
    <row r="91" spans="1:5" x14ac:dyDescent="0.25">
      <c r="A91" s="68">
        <v>3239</v>
      </c>
      <c r="B91" s="68" t="s">
        <v>31</v>
      </c>
      <c r="C91" s="121">
        <v>3919.88</v>
      </c>
      <c r="D91" s="121">
        <v>3000</v>
      </c>
      <c r="E91" s="121">
        <v>3000</v>
      </c>
    </row>
    <row r="92" spans="1:5" x14ac:dyDescent="0.25">
      <c r="A92" s="70">
        <v>329</v>
      </c>
      <c r="B92" s="70" t="s">
        <v>35</v>
      </c>
      <c r="C92" s="120">
        <f>C93+C94+C95</f>
        <v>1467.49</v>
      </c>
      <c r="D92" s="120">
        <f t="shared" ref="D92:E92" si="32">D93+D94+D95</f>
        <v>1360</v>
      </c>
      <c r="E92" s="120">
        <f t="shared" si="32"/>
        <v>1360</v>
      </c>
    </row>
    <row r="93" spans="1:5" x14ac:dyDescent="0.25">
      <c r="A93" s="68">
        <v>3292</v>
      </c>
      <c r="B93" s="68" t="s">
        <v>76</v>
      </c>
      <c r="C93" s="121">
        <v>860</v>
      </c>
      <c r="D93" s="121">
        <v>860</v>
      </c>
      <c r="E93" s="121">
        <v>860</v>
      </c>
    </row>
    <row r="94" spans="1:5" x14ac:dyDescent="0.25">
      <c r="A94" s="68">
        <v>3294</v>
      </c>
      <c r="B94" s="68" t="s">
        <v>33</v>
      </c>
      <c r="C94" s="121">
        <v>13.27</v>
      </c>
      <c r="D94" s="121">
        <v>0</v>
      </c>
      <c r="E94" s="121">
        <v>0</v>
      </c>
    </row>
    <row r="95" spans="1:5" x14ac:dyDescent="0.25">
      <c r="A95" s="68">
        <v>3299</v>
      </c>
      <c r="B95" s="68" t="s">
        <v>35</v>
      </c>
      <c r="C95" s="121">
        <v>594.22</v>
      </c>
      <c r="D95" s="121">
        <v>500</v>
      </c>
      <c r="E95" s="121">
        <v>500</v>
      </c>
    </row>
    <row r="96" spans="1:5" x14ac:dyDescent="0.25">
      <c r="A96" s="104">
        <v>34</v>
      </c>
      <c r="B96" s="104" t="s">
        <v>111</v>
      </c>
      <c r="C96" s="119">
        <f>C97</f>
        <v>11.91</v>
      </c>
      <c r="D96" s="119">
        <f t="shared" ref="D96:E97" si="33">D97</f>
        <v>13.27</v>
      </c>
      <c r="E96" s="119">
        <f t="shared" si="33"/>
        <v>10</v>
      </c>
    </row>
    <row r="97" spans="1:5" x14ac:dyDescent="0.25">
      <c r="A97" s="70">
        <v>343</v>
      </c>
      <c r="B97" s="70" t="s">
        <v>148</v>
      </c>
      <c r="C97" s="120">
        <f>C98</f>
        <v>11.91</v>
      </c>
      <c r="D97" s="120">
        <f t="shared" si="33"/>
        <v>13.27</v>
      </c>
      <c r="E97" s="120">
        <f t="shared" si="33"/>
        <v>10</v>
      </c>
    </row>
    <row r="98" spans="1:5" x14ac:dyDescent="0.25">
      <c r="A98" s="68">
        <v>3434</v>
      </c>
      <c r="B98" s="68" t="s">
        <v>77</v>
      </c>
      <c r="C98" s="121">
        <v>11.91</v>
      </c>
      <c r="D98" s="121">
        <v>13.27</v>
      </c>
      <c r="E98" s="121">
        <v>10</v>
      </c>
    </row>
    <row r="99" spans="1:5" x14ac:dyDescent="0.25">
      <c r="A99" s="105">
        <v>42</v>
      </c>
      <c r="B99" s="106" t="s">
        <v>150</v>
      </c>
      <c r="C99" s="119">
        <f>C100</f>
        <v>0</v>
      </c>
      <c r="D99" s="119">
        <f t="shared" ref="D99:E100" si="34">D100</f>
        <v>0</v>
      </c>
      <c r="E99" s="119">
        <f t="shared" si="34"/>
        <v>0</v>
      </c>
    </row>
    <row r="100" spans="1:5" x14ac:dyDescent="0.25">
      <c r="A100" s="65">
        <v>424</v>
      </c>
      <c r="B100" s="91" t="s">
        <v>94</v>
      </c>
      <c r="C100" s="120">
        <f>C101</f>
        <v>0</v>
      </c>
      <c r="D100" s="120">
        <f t="shared" si="34"/>
        <v>0</v>
      </c>
      <c r="E100" s="120">
        <f t="shared" si="34"/>
        <v>0</v>
      </c>
    </row>
    <row r="101" spans="1:5" x14ac:dyDescent="0.25">
      <c r="A101" s="72">
        <v>4241</v>
      </c>
      <c r="B101" s="90" t="s">
        <v>94</v>
      </c>
      <c r="C101" s="121">
        <v>0</v>
      </c>
      <c r="D101" s="121">
        <v>0</v>
      </c>
      <c r="E101" s="121">
        <v>0</v>
      </c>
    </row>
    <row r="102" spans="1:5" x14ac:dyDescent="0.25">
      <c r="A102" s="116"/>
      <c r="B102" s="122" t="s">
        <v>168</v>
      </c>
      <c r="C102" s="123">
        <f>C103+C110+C126</f>
        <v>37717.11</v>
      </c>
      <c r="D102" s="123">
        <f t="shared" ref="D102" si="35">D103+D110+D126</f>
        <v>20891.72</v>
      </c>
      <c r="E102" s="123">
        <f t="shared" ref="E102" si="36">E103+E110+E126</f>
        <v>21391.84</v>
      </c>
    </row>
    <row r="103" spans="1:5" x14ac:dyDescent="0.25">
      <c r="A103" s="102">
        <v>31</v>
      </c>
      <c r="B103" s="103" t="s">
        <v>55</v>
      </c>
      <c r="C103" s="108">
        <f>C104+C106+C108</f>
        <v>24187.949999999997</v>
      </c>
      <c r="D103" s="108">
        <f t="shared" ref="D103" si="37">D104+D106+D108</f>
        <v>17000</v>
      </c>
      <c r="E103" s="108">
        <f t="shared" ref="E103" si="38">E104+E106+E108</f>
        <v>17000</v>
      </c>
    </row>
    <row r="104" spans="1:5" x14ac:dyDescent="0.25">
      <c r="A104" s="70">
        <v>311</v>
      </c>
      <c r="B104" s="70" t="s">
        <v>130</v>
      </c>
      <c r="C104" s="75">
        <f>C105</f>
        <v>17843.669999999998</v>
      </c>
      <c r="D104" s="75">
        <f t="shared" ref="D104:E104" si="39">D105</f>
        <v>12000</v>
      </c>
      <c r="E104" s="75">
        <f t="shared" si="39"/>
        <v>12000</v>
      </c>
    </row>
    <row r="105" spans="1:5" x14ac:dyDescent="0.25">
      <c r="A105" s="68">
        <v>3111</v>
      </c>
      <c r="B105" s="68" t="s">
        <v>56</v>
      </c>
      <c r="C105" s="66">
        <v>17843.669999999998</v>
      </c>
      <c r="D105" s="69">
        <v>12000</v>
      </c>
      <c r="E105" s="69">
        <v>12000</v>
      </c>
    </row>
    <row r="106" spans="1:5" x14ac:dyDescent="0.25">
      <c r="A106" s="70">
        <v>312</v>
      </c>
      <c r="B106" s="70" t="s">
        <v>57</v>
      </c>
      <c r="C106" s="75">
        <f>C107</f>
        <v>3400</v>
      </c>
      <c r="D106" s="75">
        <f t="shared" ref="D106:E106" si="40">D107</f>
        <v>3000</v>
      </c>
      <c r="E106" s="75">
        <f t="shared" si="40"/>
        <v>3000</v>
      </c>
    </row>
    <row r="107" spans="1:5" x14ac:dyDescent="0.25">
      <c r="A107" s="68">
        <v>3121</v>
      </c>
      <c r="B107" s="68" t="s">
        <v>57</v>
      </c>
      <c r="C107" s="66">
        <v>3400</v>
      </c>
      <c r="D107" s="66">
        <v>3000</v>
      </c>
      <c r="E107" s="66">
        <v>3000</v>
      </c>
    </row>
    <row r="108" spans="1:5" x14ac:dyDescent="0.25">
      <c r="A108" s="70">
        <v>313</v>
      </c>
      <c r="B108" s="70" t="s">
        <v>131</v>
      </c>
      <c r="C108" s="75">
        <f>C109</f>
        <v>2944.28</v>
      </c>
      <c r="D108" s="75">
        <f t="shared" ref="D108:E108" si="41">D109</f>
        <v>2000</v>
      </c>
      <c r="E108" s="75">
        <f t="shared" si="41"/>
        <v>2000</v>
      </c>
    </row>
    <row r="109" spans="1:5" x14ac:dyDescent="0.25">
      <c r="A109" s="68">
        <v>3132</v>
      </c>
      <c r="B109" s="68" t="s">
        <v>132</v>
      </c>
      <c r="C109" s="66">
        <v>2944.28</v>
      </c>
      <c r="D109" s="66">
        <v>2000</v>
      </c>
      <c r="E109" s="66">
        <v>2000</v>
      </c>
    </row>
    <row r="110" spans="1:5" x14ac:dyDescent="0.25">
      <c r="A110" s="104">
        <v>32</v>
      </c>
      <c r="B110" s="104" t="s">
        <v>8</v>
      </c>
      <c r="C110" s="107">
        <f>C111+C114+C119+C122</f>
        <v>13229.16</v>
      </c>
      <c r="D110" s="107">
        <f t="shared" ref="D110" si="42">D111+D114+D119+D122</f>
        <v>3228.11</v>
      </c>
      <c r="E110" s="107">
        <f t="shared" ref="E110" si="43">E111+E114+E119+E122</f>
        <v>3228.23</v>
      </c>
    </row>
    <row r="111" spans="1:5" x14ac:dyDescent="0.25">
      <c r="A111" s="70">
        <v>321</v>
      </c>
      <c r="B111" s="70" t="s">
        <v>134</v>
      </c>
      <c r="C111" s="75">
        <f>C112+C113</f>
        <v>1563.38</v>
      </c>
      <c r="D111" s="75">
        <f t="shared" ref="D111" si="44">D112+D113</f>
        <v>1370</v>
      </c>
      <c r="E111" s="75">
        <f t="shared" ref="E111" si="45">E112+E113</f>
        <v>1370</v>
      </c>
    </row>
    <row r="112" spans="1:5" x14ac:dyDescent="0.25">
      <c r="A112" s="68">
        <v>3211</v>
      </c>
      <c r="B112" s="68" t="s">
        <v>18</v>
      </c>
      <c r="C112" s="66">
        <v>119.47</v>
      </c>
      <c r="D112" s="66">
        <v>250</v>
      </c>
      <c r="E112" s="66">
        <v>250</v>
      </c>
    </row>
    <row r="113" spans="1:5" x14ac:dyDescent="0.25">
      <c r="A113" s="68">
        <v>3212</v>
      </c>
      <c r="B113" s="68" t="s">
        <v>135</v>
      </c>
      <c r="C113" s="66">
        <v>1443.91</v>
      </c>
      <c r="D113" s="66">
        <v>1120</v>
      </c>
      <c r="E113" s="66">
        <v>1120</v>
      </c>
    </row>
    <row r="114" spans="1:5" x14ac:dyDescent="0.25">
      <c r="A114" s="70">
        <v>322</v>
      </c>
      <c r="B114" s="70" t="s">
        <v>136</v>
      </c>
      <c r="C114" s="75">
        <f>C115+C116+C117+C118</f>
        <v>5946.78</v>
      </c>
      <c r="D114" s="75">
        <f t="shared" ref="D114:E114" si="46">D115+D116+D117+D118</f>
        <v>0</v>
      </c>
      <c r="E114" s="75">
        <f t="shared" si="46"/>
        <v>0</v>
      </c>
    </row>
    <row r="115" spans="1:5" x14ac:dyDescent="0.25">
      <c r="A115" s="68">
        <v>3221</v>
      </c>
      <c r="B115" s="68" t="s">
        <v>137</v>
      </c>
      <c r="C115" s="66">
        <v>60.91</v>
      </c>
      <c r="D115" s="66">
        <v>0</v>
      </c>
      <c r="E115" s="66">
        <v>0</v>
      </c>
    </row>
    <row r="116" spans="1:5" x14ac:dyDescent="0.25">
      <c r="A116" s="68">
        <v>3222</v>
      </c>
      <c r="B116" s="68" t="s">
        <v>169</v>
      </c>
      <c r="C116" s="66">
        <v>1604.87</v>
      </c>
      <c r="D116" s="66">
        <v>0</v>
      </c>
      <c r="E116" s="66">
        <v>0</v>
      </c>
    </row>
    <row r="117" spans="1:5" x14ac:dyDescent="0.25">
      <c r="A117" s="68">
        <v>3223</v>
      </c>
      <c r="B117" s="68" t="s">
        <v>139</v>
      </c>
      <c r="C117" s="66">
        <v>4281</v>
      </c>
      <c r="D117" s="66">
        <v>0</v>
      </c>
      <c r="E117" s="66">
        <v>0</v>
      </c>
    </row>
    <row r="118" spans="1:5" x14ac:dyDescent="0.25">
      <c r="A118" s="68">
        <v>3225</v>
      </c>
      <c r="B118" s="68" t="s">
        <v>23</v>
      </c>
      <c r="C118" s="66">
        <v>0</v>
      </c>
      <c r="D118" s="66">
        <v>0</v>
      </c>
      <c r="E118" s="66">
        <v>0</v>
      </c>
    </row>
    <row r="119" spans="1:5" x14ac:dyDescent="0.25">
      <c r="A119" s="70">
        <v>323</v>
      </c>
      <c r="B119" s="70" t="s">
        <v>143</v>
      </c>
      <c r="C119" s="75">
        <f>C120+C121</f>
        <v>630.88</v>
      </c>
      <c r="D119" s="75">
        <f t="shared" ref="D119:E119" si="47">D120+D121</f>
        <v>1858.1100000000001</v>
      </c>
      <c r="E119" s="75">
        <f t="shared" si="47"/>
        <v>1858.23</v>
      </c>
    </row>
    <row r="120" spans="1:5" x14ac:dyDescent="0.25">
      <c r="A120" s="68">
        <v>3232</v>
      </c>
      <c r="B120" s="68" t="s">
        <v>144</v>
      </c>
      <c r="C120" s="66">
        <v>0</v>
      </c>
      <c r="D120" s="66">
        <v>1327.23</v>
      </c>
      <c r="E120" s="66">
        <v>1327.23</v>
      </c>
    </row>
    <row r="121" spans="1:5" x14ac:dyDescent="0.25">
      <c r="A121" s="68">
        <v>3237</v>
      </c>
      <c r="B121" s="68" t="s">
        <v>29</v>
      </c>
      <c r="C121" s="66">
        <v>630.88</v>
      </c>
      <c r="D121" s="66">
        <v>530.88</v>
      </c>
      <c r="E121" s="66">
        <v>531</v>
      </c>
    </row>
    <row r="122" spans="1:5" x14ac:dyDescent="0.25">
      <c r="A122" s="70">
        <v>329</v>
      </c>
      <c r="B122" s="70" t="s">
        <v>35</v>
      </c>
      <c r="C122" s="75">
        <f>C123+C124+C125</f>
        <v>5088.1200000000008</v>
      </c>
      <c r="D122" s="75">
        <f t="shared" ref="D122:E122" si="48">D123+D124+D125</f>
        <v>0</v>
      </c>
      <c r="E122" s="75">
        <f t="shared" si="48"/>
        <v>0</v>
      </c>
    </row>
    <row r="123" spans="1:5" x14ac:dyDescent="0.25">
      <c r="A123" s="68">
        <v>3291</v>
      </c>
      <c r="B123" s="68" t="s">
        <v>52</v>
      </c>
      <c r="C123" s="66">
        <v>1017.88</v>
      </c>
      <c r="D123" s="66">
        <v>0</v>
      </c>
      <c r="E123" s="66">
        <v>0</v>
      </c>
    </row>
    <row r="124" spans="1:5" x14ac:dyDescent="0.25">
      <c r="A124" s="68">
        <v>3293</v>
      </c>
      <c r="B124" s="68" t="s">
        <v>32</v>
      </c>
      <c r="C124" s="66">
        <v>550.96</v>
      </c>
      <c r="D124" s="66">
        <v>0</v>
      </c>
      <c r="E124" s="66">
        <v>0</v>
      </c>
    </row>
    <row r="125" spans="1:5" x14ac:dyDescent="0.25">
      <c r="A125" s="68">
        <v>3299</v>
      </c>
      <c r="B125" s="68" t="s">
        <v>35</v>
      </c>
      <c r="C125" s="66">
        <v>3519.28</v>
      </c>
      <c r="D125" s="66">
        <v>0</v>
      </c>
      <c r="E125" s="66">
        <v>0</v>
      </c>
    </row>
    <row r="126" spans="1:5" x14ac:dyDescent="0.25">
      <c r="A126" s="105">
        <v>42</v>
      </c>
      <c r="B126" s="106" t="s">
        <v>150</v>
      </c>
      <c r="C126" s="107">
        <f>C127+C130</f>
        <v>300</v>
      </c>
      <c r="D126" s="107">
        <f t="shared" ref="D126:E126" si="49">D127+D130</f>
        <v>663.61</v>
      </c>
      <c r="E126" s="107">
        <f t="shared" si="49"/>
        <v>1163.6100000000001</v>
      </c>
    </row>
    <row r="127" spans="1:5" x14ac:dyDescent="0.25">
      <c r="A127" s="65">
        <v>422</v>
      </c>
      <c r="B127" s="70" t="s">
        <v>173</v>
      </c>
      <c r="C127" s="75">
        <f>C128+C129</f>
        <v>0</v>
      </c>
      <c r="D127" s="75">
        <f t="shared" ref="D127" si="50">D128+D129</f>
        <v>663.61</v>
      </c>
      <c r="E127" s="75">
        <f t="shared" ref="E127" si="51">E128+E129</f>
        <v>663.61</v>
      </c>
    </row>
    <row r="128" spans="1:5" x14ac:dyDescent="0.25">
      <c r="A128" s="72">
        <v>4221</v>
      </c>
      <c r="B128" s="81" t="s">
        <v>68</v>
      </c>
      <c r="C128" s="66">
        <v>0</v>
      </c>
      <c r="D128" s="69">
        <v>663.61</v>
      </c>
      <c r="E128" s="69">
        <v>663.61</v>
      </c>
    </row>
    <row r="129" spans="1:5" x14ac:dyDescent="0.25">
      <c r="A129" s="68">
        <v>4227</v>
      </c>
      <c r="B129" s="127" t="s">
        <v>103</v>
      </c>
      <c r="C129" s="66">
        <v>0</v>
      </c>
      <c r="D129" s="66">
        <v>0</v>
      </c>
      <c r="E129" s="66">
        <v>0</v>
      </c>
    </row>
    <row r="130" spans="1:5" x14ac:dyDescent="0.25">
      <c r="A130" s="70">
        <v>424</v>
      </c>
      <c r="B130" s="141" t="s">
        <v>94</v>
      </c>
      <c r="C130" s="75">
        <f>C131</f>
        <v>300</v>
      </c>
      <c r="D130" s="75">
        <f t="shared" ref="D130:E130" si="52">D131</f>
        <v>0</v>
      </c>
      <c r="E130" s="75">
        <f t="shared" si="52"/>
        <v>500</v>
      </c>
    </row>
    <row r="131" spans="1:5" x14ac:dyDescent="0.25">
      <c r="A131" s="68">
        <v>4241</v>
      </c>
      <c r="B131" s="127" t="s">
        <v>94</v>
      </c>
      <c r="C131" s="66">
        <v>300</v>
      </c>
      <c r="D131" s="66">
        <v>0</v>
      </c>
      <c r="E131" s="66">
        <v>500</v>
      </c>
    </row>
    <row r="132" spans="1:5" x14ac:dyDescent="0.25">
      <c r="A132" s="116"/>
      <c r="B132" s="122" t="s">
        <v>170</v>
      </c>
      <c r="C132" s="97">
        <f>C133+C159</f>
        <v>32195.679999999997</v>
      </c>
      <c r="D132" s="97">
        <f t="shared" ref="D132" si="53">D133+D159</f>
        <v>41827</v>
      </c>
      <c r="E132" s="97">
        <f t="shared" ref="E132" si="54">E133+E159</f>
        <v>37820</v>
      </c>
    </row>
    <row r="133" spans="1:5" x14ac:dyDescent="0.25">
      <c r="A133" s="104">
        <v>32</v>
      </c>
      <c r="B133" s="104" t="s">
        <v>8</v>
      </c>
      <c r="C133" s="107">
        <f>C134+C138+C144+C154</f>
        <v>31574.129999999997</v>
      </c>
      <c r="D133" s="107">
        <f t="shared" ref="D133" si="55">D134+D138+D144+D154</f>
        <v>40970.36</v>
      </c>
      <c r="E133" s="107">
        <f t="shared" ref="E133" si="56">E134+E138+E144+E154</f>
        <v>36963.360000000001</v>
      </c>
    </row>
    <row r="134" spans="1:5" x14ac:dyDescent="0.25">
      <c r="A134" s="70">
        <v>321</v>
      </c>
      <c r="B134" s="70" t="s">
        <v>134</v>
      </c>
      <c r="C134" s="75">
        <f>C135+C136+C137</f>
        <v>3301.0299999999997</v>
      </c>
      <c r="D134" s="75">
        <f t="shared" ref="D134" si="57">D135+D136+D137</f>
        <v>2865</v>
      </c>
      <c r="E134" s="75">
        <f t="shared" ref="E134" si="58">E135+E136+E137</f>
        <v>2865</v>
      </c>
    </row>
    <row r="135" spans="1:5" x14ac:dyDescent="0.25">
      <c r="A135" s="68">
        <v>3211</v>
      </c>
      <c r="B135" s="68" t="s">
        <v>18</v>
      </c>
      <c r="C135" s="66">
        <v>2967.85</v>
      </c>
      <c r="D135" s="69">
        <v>2600</v>
      </c>
      <c r="E135" s="69">
        <v>2600</v>
      </c>
    </row>
    <row r="136" spans="1:5" x14ac:dyDescent="0.25">
      <c r="A136" s="68">
        <v>3213</v>
      </c>
      <c r="B136" s="68" t="s">
        <v>19</v>
      </c>
      <c r="C136" s="66">
        <v>333.18</v>
      </c>
      <c r="D136" s="69">
        <v>250</v>
      </c>
      <c r="E136" s="69">
        <v>250</v>
      </c>
    </row>
    <row r="137" spans="1:5" x14ac:dyDescent="0.25">
      <c r="A137" s="68">
        <v>3214</v>
      </c>
      <c r="B137" s="68" t="s">
        <v>171</v>
      </c>
      <c r="C137" s="66">
        <v>0</v>
      </c>
      <c r="D137" s="66">
        <v>15</v>
      </c>
      <c r="E137" s="66">
        <v>15</v>
      </c>
    </row>
    <row r="138" spans="1:5" x14ac:dyDescent="0.25">
      <c r="A138" s="70">
        <v>322</v>
      </c>
      <c r="B138" s="70" t="s">
        <v>136</v>
      </c>
      <c r="C138" s="75">
        <f>C139+C140+C141+C142+C143</f>
        <v>15236.609999999999</v>
      </c>
      <c r="D138" s="75">
        <f t="shared" ref="D138:E138" si="59">D139+D140+D141+D142+D143</f>
        <v>24107.68</v>
      </c>
      <c r="E138" s="75">
        <f t="shared" si="59"/>
        <v>21473.360000000001</v>
      </c>
    </row>
    <row r="139" spans="1:5" x14ac:dyDescent="0.25">
      <c r="A139" s="68">
        <v>3221</v>
      </c>
      <c r="B139" s="68" t="s">
        <v>137</v>
      </c>
      <c r="C139" s="66">
        <v>5120.34</v>
      </c>
      <c r="D139" s="66">
        <v>5924.68</v>
      </c>
      <c r="E139" s="66">
        <v>5925.36</v>
      </c>
    </row>
    <row r="140" spans="1:5" x14ac:dyDescent="0.25">
      <c r="A140" s="68">
        <v>3223</v>
      </c>
      <c r="B140" s="68" t="s">
        <v>139</v>
      </c>
      <c r="C140" s="66">
        <v>8541.8799999999992</v>
      </c>
      <c r="D140" s="66">
        <v>15000</v>
      </c>
      <c r="E140" s="66">
        <v>12290</v>
      </c>
    </row>
    <row r="141" spans="1:5" x14ac:dyDescent="0.25">
      <c r="A141" s="68">
        <v>3224</v>
      </c>
      <c r="B141" s="68" t="s">
        <v>140</v>
      </c>
      <c r="C141" s="66">
        <v>1105.22</v>
      </c>
      <c r="D141" s="66">
        <v>2248</v>
      </c>
      <c r="E141" s="66">
        <v>2323</v>
      </c>
    </row>
    <row r="142" spans="1:5" x14ac:dyDescent="0.25">
      <c r="A142" s="68">
        <v>3225</v>
      </c>
      <c r="B142" s="68" t="s">
        <v>23</v>
      </c>
      <c r="C142" s="66">
        <v>344.17</v>
      </c>
      <c r="D142" s="66">
        <v>600</v>
      </c>
      <c r="E142" s="66">
        <v>600</v>
      </c>
    </row>
    <row r="143" spans="1:5" x14ac:dyDescent="0.25">
      <c r="A143" s="68">
        <v>3227</v>
      </c>
      <c r="B143" s="68" t="s">
        <v>142</v>
      </c>
      <c r="C143" s="66">
        <v>125</v>
      </c>
      <c r="D143" s="66">
        <v>335</v>
      </c>
      <c r="E143" s="66">
        <v>335</v>
      </c>
    </row>
    <row r="144" spans="1:5" x14ac:dyDescent="0.25">
      <c r="A144" s="70">
        <v>323</v>
      </c>
      <c r="B144" s="70" t="s">
        <v>143</v>
      </c>
      <c r="C144" s="75">
        <f>C145+C146+C147+C148+C149+C150+C151+C152+C153</f>
        <v>11836.16</v>
      </c>
      <c r="D144" s="75">
        <f t="shared" ref="D144:E144" si="60">D145+D146+D147+D148+D149+D150+D151+D152+D153</f>
        <v>12055</v>
      </c>
      <c r="E144" s="75">
        <f t="shared" si="60"/>
        <v>11275</v>
      </c>
    </row>
    <row r="145" spans="1:5" x14ac:dyDescent="0.25">
      <c r="A145" s="68">
        <v>3231</v>
      </c>
      <c r="B145" s="68" t="s">
        <v>25</v>
      </c>
      <c r="C145" s="66">
        <v>1178.68</v>
      </c>
      <c r="D145" s="66">
        <v>1300</v>
      </c>
      <c r="E145" s="66">
        <v>1300</v>
      </c>
    </row>
    <row r="146" spans="1:5" x14ac:dyDescent="0.25">
      <c r="A146" s="68">
        <v>3232</v>
      </c>
      <c r="B146" s="68" t="s">
        <v>144</v>
      </c>
      <c r="C146" s="66">
        <v>3795.71</v>
      </c>
      <c r="D146" s="66">
        <v>2800</v>
      </c>
      <c r="E146" s="66">
        <v>3100</v>
      </c>
    </row>
    <row r="147" spans="1:5" x14ac:dyDescent="0.25">
      <c r="A147" s="68">
        <v>3233</v>
      </c>
      <c r="B147" s="68" t="s">
        <v>106</v>
      </c>
      <c r="C147" s="66">
        <v>127.44</v>
      </c>
      <c r="D147" s="66">
        <v>130</v>
      </c>
      <c r="E147" s="66">
        <v>130</v>
      </c>
    </row>
    <row r="148" spans="1:5" x14ac:dyDescent="0.25">
      <c r="A148" s="68">
        <v>3234</v>
      </c>
      <c r="B148" s="68" t="s">
        <v>26</v>
      </c>
      <c r="C148" s="66">
        <v>1758.22</v>
      </c>
      <c r="D148" s="66">
        <v>1600</v>
      </c>
      <c r="E148" s="66">
        <v>1600</v>
      </c>
    </row>
    <row r="149" spans="1:5" x14ac:dyDescent="0.25">
      <c r="A149" s="68">
        <v>3235</v>
      </c>
      <c r="B149" s="68" t="s">
        <v>27</v>
      </c>
      <c r="C149" s="66">
        <v>124.44</v>
      </c>
      <c r="D149" s="66">
        <v>280</v>
      </c>
      <c r="E149" s="66">
        <v>200</v>
      </c>
    </row>
    <row r="150" spans="1:5" x14ac:dyDescent="0.25">
      <c r="A150" s="68">
        <v>3236</v>
      </c>
      <c r="B150" s="68" t="s">
        <v>146</v>
      </c>
      <c r="C150" s="66">
        <v>1968.6</v>
      </c>
      <c r="D150" s="66">
        <v>3000</v>
      </c>
      <c r="E150" s="66">
        <v>2000</v>
      </c>
    </row>
    <row r="151" spans="1:5" x14ac:dyDescent="0.25">
      <c r="A151" s="68">
        <v>3237</v>
      </c>
      <c r="B151" s="68" t="s">
        <v>29</v>
      </c>
      <c r="C151" s="66">
        <v>597.24</v>
      </c>
      <c r="D151" s="66">
        <v>400</v>
      </c>
      <c r="E151" s="66">
        <v>400</v>
      </c>
    </row>
    <row r="152" spans="1:5" x14ac:dyDescent="0.25">
      <c r="A152" s="68">
        <v>3238</v>
      </c>
      <c r="B152" s="68" t="s">
        <v>30</v>
      </c>
      <c r="C152" s="66">
        <v>1184.53</v>
      </c>
      <c r="D152" s="66">
        <v>1195</v>
      </c>
      <c r="E152" s="66">
        <v>1195</v>
      </c>
    </row>
    <row r="153" spans="1:5" x14ac:dyDescent="0.25">
      <c r="A153" s="68">
        <v>3239</v>
      </c>
      <c r="B153" s="68" t="s">
        <v>147</v>
      </c>
      <c r="C153" s="66">
        <v>1101.3</v>
      </c>
      <c r="D153" s="66">
        <v>1350</v>
      </c>
      <c r="E153" s="66">
        <v>1350</v>
      </c>
    </row>
    <row r="154" spans="1:5" x14ac:dyDescent="0.25">
      <c r="A154" s="70">
        <v>329</v>
      </c>
      <c r="B154" s="70" t="s">
        <v>35</v>
      </c>
      <c r="C154" s="75">
        <f>C155+C156+C157+C158</f>
        <v>1200.33</v>
      </c>
      <c r="D154" s="75">
        <f t="shared" ref="D154:E154" si="61">D155+D156+D157+D158</f>
        <v>1942.68</v>
      </c>
      <c r="E154" s="75">
        <f t="shared" si="61"/>
        <v>1350</v>
      </c>
    </row>
    <row r="155" spans="1:5" x14ac:dyDescent="0.25">
      <c r="A155" s="68">
        <v>3293</v>
      </c>
      <c r="B155" s="68" t="s">
        <v>32</v>
      </c>
      <c r="C155" s="66">
        <v>517.29</v>
      </c>
      <c r="D155" s="66">
        <v>265.45</v>
      </c>
      <c r="E155" s="66">
        <v>200</v>
      </c>
    </row>
    <row r="156" spans="1:5" x14ac:dyDescent="0.25">
      <c r="A156" s="68">
        <v>3294</v>
      </c>
      <c r="B156" s="68" t="s">
        <v>33</v>
      </c>
      <c r="C156" s="66">
        <v>287.51</v>
      </c>
      <c r="D156" s="66">
        <v>300</v>
      </c>
      <c r="E156" s="66">
        <v>300</v>
      </c>
    </row>
    <row r="157" spans="1:5" x14ac:dyDescent="0.25">
      <c r="A157" s="68">
        <v>3295</v>
      </c>
      <c r="B157" s="68" t="s">
        <v>34</v>
      </c>
      <c r="C157" s="66">
        <v>19.91</v>
      </c>
      <c r="D157" s="66">
        <v>50</v>
      </c>
      <c r="E157" s="66">
        <v>0</v>
      </c>
    </row>
    <row r="158" spans="1:5" x14ac:dyDescent="0.25">
      <c r="A158" s="68">
        <v>3299</v>
      </c>
      <c r="B158" s="68" t="s">
        <v>35</v>
      </c>
      <c r="C158" s="66">
        <v>375.62</v>
      </c>
      <c r="D158" s="66">
        <v>1327.23</v>
      </c>
      <c r="E158" s="66">
        <v>850</v>
      </c>
    </row>
    <row r="159" spans="1:5" x14ac:dyDescent="0.25">
      <c r="A159" s="104">
        <v>34</v>
      </c>
      <c r="B159" s="104" t="s">
        <v>111</v>
      </c>
      <c r="C159" s="107">
        <f>C160</f>
        <v>621.54999999999995</v>
      </c>
      <c r="D159" s="107">
        <f t="shared" ref="D159:E159" si="62">D160</f>
        <v>856.64</v>
      </c>
      <c r="E159" s="107">
        <f t="shared" si="62"/>
        <v>856.64</v>
      </c>
    </row>
    <row r="160" spans="1:5" x14ac:dyDescent="0.25">
      <c r="A160" s="70">
        <v>343</v>
      </c>
      <c r="B160" s="70" t="s">
        <v>148</v>
      </c>
      <c r="C160" s="75">
        <f>C161+C162</f>
        <v>621.54999999999995</v>
      </c>
      <c r="D160" s="75">
        <f t="shared" ref="D160" si="63">D161+D162</f>
        <v>856.64</v>
      </c>
      <c r="E160" s="75">
        <f t="shared" ref="E160" si="64">E161+E162</f>
        <v>856.64</v>
      </c>
    </row>
    <row r="161" spans="1:5" x14ac:dyDescent="0.25">
      <c r="A161" s="68">
        <v>3431</v>
      </c>
      <c r="B161" s="68" t="s">
        <v>149</v>
      </c>
      <c r="C161" s="66">
        <v>621.54999999999995</v>
      </c>
      <c r="D161" s="66">
        <v>850</v>
      </c>
      <c r="E161" s="66">
        <v>850</v>
      </c>
    </row>
    <row r="162" spans="1:5" x14ac:dyDescent="0.25">
      <c r="A162" s="68">
        <v>3433</v>
      </c>
      <c r="B162" s="68" t="s">
        <v>38</v>
      </c>
      <c r="C162" s="66">
        <v>0</v>
      </c>
      <c r="D162" s="69">
        <v>6.64</v>
      </c>
      <c r="E162" s="69">
        <v>6.64</v>
      </c>
    </row>
    <row r="163" spans="1:5" x14ac:dyDescent="0.25">
      <c r="A163" s="124"/>
      <c r="B163" s="125" t="s">
        <v>172</v>
      </c>
      <c r="C163" s="97">
        <f>C164</f>
        <v>1625.1399999999999</v>
      </c>
      <c r="D163" s="97">
        <f t="shared" ref="D163:E163" si="65">D164</f>
        <v>0</v>
      </c>
      <c r="E163" s="97">
        <f t="shared" si="65"/>
        <v>0</v>
      </c>
    </row>
    <row r="164" spans="1:5" x14ac:dyDescent="0.25">
      <c r="A164" s="105">
        <v>42</v>
      </c>
      <c r="B164" s="106" t="s">
        <v>150</v>
      </c>
      <c r="C164" s="107">
        <f>C165+C168</f>
        <v>1625.1399999999999</v>
      </c>
      <c r="D164" s="107">
        <f t="shared" ref="D164" si="66">D165+D168</f>
        <v>0</v>
      </c>
      <c r="E164" s="107">
        <f t="shared" ref="E164" si="67">E165+E168</f>
        <v>0</v>
      </c>
    </row>
    <row r="165" spans="1:5" x14ac:dyDescent="0.25">
      <c r="A165" s="65">
        <v>422</v>
      </c>
      <c r="B165" s="70" t="s">
        <v>151</v>
      </c>
      <c r="C165" s="75">
        <f>C166+C167</f>
        <v>1625.1399999999999</v>
      </c>
      <c r="D165" s="75">
        <f t="shared" ref="D165" si="68">D166+D167</f>
        <v>0</v>
      </c>
      <c r="E165" s="75">
        <f t="shared" ref="E165" si="69">E166+E167</f>
        <v>0</v>
      </c>
    </row>
    <row r="166" spans="1:5" x14ac:dyDescent="0.25">
      <c r="A166" s="72">
        <v>4221</v>
      </c>
      <c r="B166" s="81" t="s">
        <v>68</v>
      </c>
      <c r="C166" s="66">
        <v>836.14</v>
      </c>
      <c r="D166" s="69">
        <v>0</v>
      </c>
      <c r="E166" s="69">
        <v>0</v>
      </c>
    </row>
    <row r="167" spans="1:5" x14ac:dyDescent="0.25">
      <c r="A167" s="72">
        <v>4227</v>
      </c>
      <c r="B167" s="81" t="s">
        <v>103</v>
      </c>
      <c r="C167" s="66">
        <v>789</v>
      </c>
      <c r="D167" s="66">
        <v>0</v>
      </c>
      <c r="E167" s="66">
        <v>0</v>
      </c>
    </row>
    <row r="168" spans="1:5" x14ac:dyDescent="0.25">
      <c r="A168" s="65">
        <v>424</v>
      </c>
      <c r="B168" s="91" t="s">
        <v>94</v>
      </c>
      <c r="C168" s="75">
        <f>C169</f>
        <v>0</v>
      </c>
      <c r="D168" s="75">
        <f t="shared" ref="D168:E168" si="70">D169</f>
        <v>0</v>
      </c>
      <c r="E168" s="75">
        <f t="shared" si="70"/>
        <v>0</v>
      </c>
    </row>
    <row r="169" spans="1:5" x14ac:dyDescent="0.25">
      <c r="A169" s="72">
        <v>4241</v>
      </c>
      <c r="B169" s="90" t="s">
        <v>94</v>
      </c>
      <c r="C169" s="66">
        <v>0</v>
      </c>
      <c r="D169" s="69">
        <v>0</v>
      </c>
      <c r="E169" s="69">
        <v>0</v>
      </c>
    </row>
  </sheetData>
  <mergeCells count="3">
    <mergeCell ref="A3:E3"/>
    <mergeCell ref="A5:B5"/>
    <mergeCell ref="A34:B3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workbookViewId="0">
      <selection activeCell="C25" sqref="C25"/>
    </sheetView>
  </sheetViews>
  <sheetFormatPr defaultRowHeight="15" x14ac:dyDescent="0.25"/>
  <cols>
    <col min="1" max="1" width="44" style="152" customWidth="1"/>
    <col min="2" max="2" width="21.7109375" style="152" customWidth="1"/>
    <col min="3" max="3" width="15.28515625" style="152" customWidth="1"/>
    <col min="4" max="4" width="13.28515625" style="152" customWidth="1"/>
    <col min="5" max="16384" width="9.140625" style="152"/>
  </cols>
  <sheetData>
    <row r="1" spans="1:4" ht="18" customHeight="1" x14ac:dyDescent="0.25">
      <c r="A1" s="153"/>
      <c r="B1" s="153"/>
      <c r="C1" s="153"/>
      <c r="D1" s="153"/>
    </row>
    <row r="2" spans="1:4" ht="18" x14ac:dyDescent="0.25">
      <c r="A2" s="153"/>
      <c r="B2" s="153"/>
      <c r="C2" s="153"/>
      <c r="D2" s="153"/>
    </row>
    <row r="3" spans="1:4" ht="15.75" x14ac:dyDescent="0.25">
      <c r="A3" s="241" t="s">
        <v>237</v>
      </c>
      <c r="B3" s="242"/>
      <c r="C3" s="242"/>
      <c r="D3" s="242"/>
    </row>
    <row r="4" spans="1:4" ht="15.75" x14ac:dyDescent="0.25">
      <c r="A4" s="165"/>
      <c r="B4" s="166"/>
      <c r="C4" s="166"/>
      <c r="D4" s="166"/>
    </row>
    <row r="5" spans="1:4" ht="15.75" x14ac:dyDescent="0.25">
      <c r="A5" s="165"/>
      <c r="B5" s="166"/>
      <c r="C5" s="166"/>
      <c r="D5" s="166"/>
    </row>
    <row r="6" spans="1:4" ht="18" x14ac:dyDescent="0.25">
      <c r="A6" s="153"/>
      <c r="B6" s="153"/>
      <c r="C6" s="153"/>
      <c r="D6" s="153"/>
    </row>
    <row r="7" spans="1:4" ht="27.75" customHeight="1" x14ac:dyDescent="0.25">
      <c r="A7" s="164" t="s">
        <v>194</v>
      </c>
      <c r="B7" s="143" t="s">
        <v>195</v>
      </c>
      <c r="C7" s="143" t="s">
        <v>218</v>
      </c>
      <c r="D7" s="172" t="s">
        <v>217</v>
      </c>
    </row>
    <row r="8" spans="1:4" ht="15" customHeight="1" x14ac:dyDescent="0.25">
      <c r="A8" s="163">
        <v>1</v>
      </c>
      <c r="B8" s="167">
        <v>2</v>
      </c>
      <c r="C8" s="167">
        <v>3</v>
      </c>
      <c r="D8" s="167">
        <v>4</v>
      </c>
    </row>
    <row r="9" spans="1:4" ht="15.75" customHeight="1" x14ac:dyDescent="0.25">
      <c r="A9" s="154" t="s">
        <v>206</v>
      </c>
      <c r="B9" s="155">
        <f>B10</f>
        <v>755646.35999999987</v>
      </c>
      <c r="C9" s="155">
        <f t="shared" ref="C9:D9" si="0">C10</f>
        <v>721672.72000000009</v>
      </c>
      <c r="D9" s="155">
        <f t="shared" si="0"/>
        <v>710283.3</v>
      </c>
    </row>
    <row r="10" spans="1:4" ht="15.75" customHeight="1" x14ac:dyDescent="0.25">
      <c r="A10" s="154" t="s">
        <v>207</v>
      </c>
      <c r="B10" s="155">
        <f>B11+B13+B15</f>
        <v>755646.35999999987</v>
      </c>
      <c r="C10" s="155">
        <f t="shared" ref="C10:D10" si="1">C11+C13+C15</f>
        <v>721672.72000000009</v>
      </c>
      <c r="D10" s="155">
        <f t="shared" si="1"/>
        <v>710283.3</v>
      </c>
    </row>
    <row r="11" spans="1:4" x14ac:dyDescent="0.25">
      <c r="A11" s="156" t="s">
        <v>208</v>
      </c>
      <c r="B11" s="157">
        <f>B12</f>
        <v>664932.71</v>
      </c>
      <c r="C11" s="157">
        <f t="shared" ref="C11:D11" si="2">C12</f>
        <v>643082.56000000006</v>
      </c>
      <c r="D11" s="157">
        <f t="shared" si="2"/>
        <v>641145.56000000006</v>
      </c>
    </row>
    <row r="12" spans="1:4" x14ac:dyDescent="0.25">
      <c r="A12" s="158" t="s">
        <v>209</v>
      </c>
      <c r="B12" s="159">
        <v>664932.71</v>
      </c>
      <c r="C12" s="160">
        <v>643082.56000000006</v>
      </c>
      <c r="D12" s="160">
        <v>641145.56000000006</v>
      </c>
    </row>
    <row r="13" spans="1:4" x14ac:dyDescent="0.25">
      <c r="A13" s="161" t="s">
        <v>210</v>
      </c>
      <c r="B13" s="157">
        <f>B14</f>
        <v>14696.34</v>
      </c>
      <c r="C13" s="157">
        <f t="shared" ref="C13:D13" si="3">C14</f>
        <v>12000</v>
      </c>
      <c r="D13" s="157">
        <f t="shared" si="3"/>
        <v>15056.29</v>
      </c>
    </row>
    <row r="14" spans="1:4" x14ac:dyDescent="0.25">
      <c r="A14" s="158" t="s">
        <v>211</v>
      </c>
      <c r="B14" s="159">
        <v>14696.34</v>
      </c>
      <c r="C14" s="160">
        <v>12000</v>
      </c>
      <c r="D14" s="160">
        <v>15056.29</v>
      </c>
    </row>
    <row r="15" spans="1:4" x14ac:dyDescent="0.25">
      <c r="A15" s="161" t="s">
        <v>212</v>
      </c>
      <c r="B15" s="157">
        <f>B16</f>
        <v>76017.31</v>
      </c>
      <c r="C15" s="157">
        <f t="shared" ref="C15:D15" si="4">C16</f>
        <v>66590.16</v>
      </c>
      <c r="D15" s="157">
        <f t="shared" si="4"/>
        <v>54081.45</v>
      </c>
    </row>
    <row r="16" spans="1:4" ht="15" customHeight="1" x14ac:dyDescent="0.25">
      <c r="A16" s="162" t="s">
        <v>213</v>
      </c>
      <c r="B16" s="159">
        <v>76017.31</v>
      </c>
      <c r="C16" s="160">
        <v>66590.16</v>
      </c>
      <c r="D16" s="160">
        <v>54081.45</v>
      </c>
    </row>
  </sheetData>
  <mergeCells count="1">
    <mergeCell ref="A3:D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533"/>
  <sheetViews>
    <sheetView topLeftCell="A190" zoomScaleNormal="100" workbookViewId="0">
      <selection activeCell="C219" sqref="C219"/>
    </sheetView>
  </sheetViews>
  <sheetFormatPr defaultColWidth="11.42578125" defaultRowHeight="12.75" x14ac:dyDescent="0.2"/>
  <cols>
    <col min="1" max="1" width="20.28515625" style="43" customWidth="1"/>
    <col min="2" max="2" width="35.5703125" style="44" customWidth="1"/>
    <col min="3" max="3" width="22" style="45" customWidth="1"/>
    <col min="4" max="4" width="16" style="45" customWidth="1"/>
    <col min="5" max="5" width="12.85546875" style="45" customWidth="1"/>
    <col min="6" max="9" width="12.7109375" style="1" customWidth="1"/>
    <col min="10" max="242" width="11.42578125" style="1"/>
    <col min="243" max="243" width="12.7109375" style="1" customWidth="1"/>
    <col min="244" max="244" width="35.5703125" style="1" customWidth="1"/>
    <col min="245" max="245" width="11.5703125" style="1" customWidth="1"/>
    <col min="246" max="246" width="10.42578125" style="1" customWidth="1"/>
    <col min="247" max="247" width="11.5703125" style="1" customWidth="1"/>
    <col min="248" max="248" width="10.140625" style="1" customWidth="1"/>
    <col min="249" max="249" width="9.85546875" style="1" customWidth="1"/>
    <col min="250" max="250" width="6.85546875" style="1" customWidth="1"/>
    <col min="251" max="251" width="10.28515625" style="1" customWidth="1"/>
    <col min="252" max="252" width="4.85546875" style="1" customWidth="1"/>
    <col min="253" max="253" width="8.28515625" style="1" customWidth="1"/>
    <col min="254" max="254" width="6.42578125" style="1" customWidth="1"/>
    <col min="255" max="255" width="11.7109375" style="1" bestFit="1" customWidth="1"/>
    <col min="256" max="256" width="11.42578125" style="1"/>
    <col min="257" max="257" width="11.5703125" style="1" customWidth="1"/>
    <col min="258" max="498" width="11.42578125" style="1"/>
    <col min="499" max="499" width="12.7109375" style="1" customWidth="1"/>
    <col min="500" max="500" width="35.5703125" style="1" customWidth="1"/>
    <col min="501" max="501" width="11.5703125" style="1" customWidth="1"/>
    <col min="502" max="502" width="10.42578125" style="1" customWidth="1"/>
    <col min="503" max="503" width="11.5703125" style="1" customWidth="1"/>
    <col min="504" max="504" width="10.140625" style="1" customWidth="1"/>
    <col min="505" max="505" width="9.85546875" style="1" customWidth="1"/>
    <col min="506" max="506" width="6.85546875" style="1" customWidth="1"/>
    <col min="507" max="507" width="10.28515625" style="1" customWidth="1"/>
    <col min="508" max="508" width="4.85546875" style="1" customWidth="1"/>
    <col min="509" max="509" width="8.28515625" style="1" customWidth="1"/>
    <col min="510" max="510" width="6.42578125" style="1" customWidth="1"/>
    <col min="511" max="511" width="11.7109375" style="1" bestFit="1" customWidth="1"/>
    <col min="512" max="512" width="11.42578125" style="1"/>
    <col min="513" max="513" width="11.5703125" style="1" customWidth="1"/>
    <col min="514" max="754" width="11.42578125" style="1"/>
    <col min="755" max="755" width="12.7109375" style="1" customWidth="1"/>
    <col min="756" max="756" width="35.5703125" style="1" customWidth="1"/>
    <col min="757" max="757" width="11.5703125" style="1" customWidth="1"/>
    <col min="758" max="758" width="10.42578125" style="1" customWidth="1"/>
    <col min="759" max="759" width="11.5703125" style="1" customWidth="1"/>
    <col min="760" max="760" width="10.140625" style="1" customWidth="1"/>
    <col min="761" max="761" width="9.85546875" style="1" customWidth="1"/>
    <col min="762" max="762" width="6.85546875" style="1" customWidth="1"/>
    <col min="763" max="763" width="10.28515625" style="1" customWidth="1"/>
    <col min="764" max="764" width="4.85546875" style="1" customWidth="1"/>
    <col min="765" max="765" width="8.28515625" style="1" customWidth="1"/>
    <col min="766" max="766" width="6.42578125" style="1" customWidth="1"/>
    <col min="767" max="767" width="11.7109375" style="1" bestFit="1" customWidth="1"/>
    <col min="768" max="768" width="11.42578125" style="1"/>
    <col min="769" max="769" width="11.5703125" style="1" customWidth="1"/>
    <col min="770" max="1010" width="11.42578125" style="1"/>
    <col min="1011" max="1011" width="12.7109375" style="1" customWidth="1"/>
    <col min="1012" max="1012" width="35.5703125" style="1" customWidth="1"/>
    <col min="1013" max="1013" width="11.5703125" style="1" customWidth="1"/>
    <col min="1014" max="1014" width="10.42578125" style="1" customWidth="1"/>
    <col min="1015" max="1015" width="11.5703125" style="1" customWidth="1"/>
    <col min="1016" max="1016" width="10.140625" style="1" customWidth="1"/>
    <col min="1017" max="1017" width="9.85546875" style="1" customWidth="1"/>
    <col min="1018" max="1018" width="6.85546875" style="1" customWidth="1"/>
    <col min="1019" max="1019" width="10.28515625" style="1" customWidth="1"/>
    <col min="1020" max="1020" width="4.85546875" style="1" customWidth="1"/>
    <col min="1021" max="1021" width="8.28515625" style="1" customWidth="1"/>
    <col min="1022" max="1022" width="6.42578125" style="1" customWidth="1"/>
    <col min="1023" max="1023" width="11.7109375" style="1" bestFit="1" customWidth="1"/>
    <col min="1024" max="1024" width="11.42578125" style="1"/>
    <col min="1025" max="1025" width="11.5703125" style="1" customWidth="1"/>
    <col min="1026" max="1266" width="11.42578125" style="1"/>
    <col min="1267" max="1267" width="12.7109375" style="1" customWidth="1"/>
    <col min="1268" max="1268" width="35.5703125" style="1" customWidth="1"/>
    <col min="1269" max="1269" width="11.5703125" style="1" customWidth="1"/>
    <col min="1270" max="1270" width="10.42578125" style="1" customWidth="1"/>
    <col min="1271" max="1271" width="11.5703125" style="1" customWidth="1"/>
    <col min="1272" max="1272" width="10.140625" style="1" customWidth="1"/>
    <col min="1273" max="1273" width="9.85546875" style="1" customWidth="1"/>
    <col min="1274" max="1274" width="6.85546875" style="1" customWidth="1"/>
    <col min="1275" max="1275" width="10.28515625" style="1" customWidth="1"/>
    <col min="1276" max="1276" width="4.85546875" style="1" customWidth="1"/>
    <col min="1277" max="1277" width="8.28515625" style="1" customWidth="1"/>
    <col min="1278" max="1278" width="6.42578125" style="1" customWidth="1"/>
    <col min="1279" max="1279" width="11.7109375" style="1" bestFit="1" customWidth="1"/>
    <col min="1280" max="1280" width="11.42578125" style="1"/>
    <col min="1281" max="1281" width="11.5703125" style="1" customWidth="1"/>
    <col min="1282" max="1522" width="11.42578125" style="1"/>
    <col min="1523" max="1523" width="12.7109375" style="1" customWidth="1"/>
    <col min="1524" max="1524" width="35.5703125" style="1" customWidth="1"/>
    <col min="1525" max="1525" width="11.5703125" style="1" customWidth="1"/>
    <col min="1526" max="1526" width="10.42578125" style="1" customWidth="1"/>
    <col min="1527" max="1527" width="11.5703125" style="1" customWidth="1"/>
    <col min="1528" max="1528" width="10.140625" style="1" customWidth="1"/>
    <col min="1529" max="1529" width="9.85546875" style="1" customWidth="1"/>
    <col min="1530" max="1530" width="6.85546875" style="1" customWidth="1"/>
    <col min="1531" max="1531" width="10.28515625" style="1" customWidth="1"/>
    <col min="1532" max="1532" width="4.85546875" style="1" customWidth="1"/>
    <col min="1533" max="1533" width="8.28515625" style="1" customWidth="1"/>
    <col min="1534" max="1534" width="6.42578125" style="1" customWidth="1"/>
    <col min="1535" max="1535" width="11.7109375" style="1" bestFit="1" customWidth="1"/>
    <col min="1536" max="1536" width="11.42578125" style="1"/>
    <col min="1537" max="1537" width="11.5703125" style="1" customWidth="1"/>
    <col min="1538" max="1778" width="11.42578125" style="1"/>
    <col min="1779" max="1779" width="12.7109375" style="1" customWidth="1"/>
    <col min="1780" max="1780" width="35.5703125" style="1" customWidth="1"/>
    <col min="1781" max="1781" width="11.5703125" style="1" customWidth="1"/>
    <col min="1782" max="1782" width="10.42578125" style="1" customWidth="1"/>
    <col min="1783" max="1783" width="11.5703125" style="1" customWidth="1"/>
    <col min="1784" max="1784" width="10.140625" style="1" customWidth="1"/>
    <col min="1785" max="1785" width="9.85546875" style="1" customWidth="1"/>
    <col min="1786" max="1786" width="6.85546875" style="1" customWidth="1"/>
    <col min="1787" max="1787" width="10.28515625" style="1" customWidth="1"/>
    <col min="1788" max="1788" width="4.85546875" style="1" customWidth="1"/>
    <col min="1789" max="1789" width="8.28515625" style="1" customWidth="1"/>
    <col min="1790" max="1790" width="6.42578125" style="1" customWidth="1"/>
    <col min="1791" max="1791" width="11.7109375" style="1" bestFit="1" customWidth="1"/>
    <col min="1792" max="1792" width="11.42578125" style="1"/>
    <col min="1793" max="1793" width="11.5703125" style="1" customWidth="1"/>
    <col min="1794" max="2034" width="11.42578125" style="1"/>
    <col min="2035" max="2035" width="12.7109375" style="1" customWidth="1"/>
    <col min="2036" max="2036" width="35.5703125" style="1" customWidth="1"/>
    <col min="2037" max="2037" width="11.5703125" style="1" customWidth="1"/>
    <col min="2038" max="2038" width="10.42578125" style="1" customWidth="1"/>
    <col min="2039" max="2039" width="11.5703125" style="1" customWidth="1"/>
    <col min="2040" max="2040" width="10.140625" style="1" customWidth="1"/>
    <col min="2041" max="2041" width="9.85546875" style="1" customWidth="1"/>
    <col min="2042" max="2042" width="6.85546875" style="1" customWidth="1"/>
    <col min="2043" max="2043" width="10.28515625" style="1" customWidth="1"/>
    <col min="2044" max="2044" width="4.85546875" style="1" customWidth="1"/>
    <col min="2045" max="2045" width="8.28515625" style="1" customWidth="1"/>
    <col min="2046" max="2046" width="6.42578125" style="1" customWidth="1"/>
    <col min="2047" max="2047" width="11.7109375" style="1" bestFit="1" customWidth="1"/>
    <col min="2048" max="2048" width="11.42578125" style="1"/>
    <col min="2049" max="2049" width="11.5703125" style="1" customWidth="1"/>
    <col min="2050" max="2290" width="11.42578125" style="1"/>
    <col min="2291" max="2291" width="12.7109375" style="1" customWidth="1"/>
    <col min="2292" max="2292" width="35.5703125" style="1" customWidth="1"/>
    <col min="2293" max="2293" width="11.5703125" style="1" customWidth="1"/>
    <col min="2294" max="2294" width="10.42578125" style="1" customWidth="1"/>
    <col min="2295" max="2295" width="11.5703125" style="1" customWidth="1"/>
    <col min="2296" max="2296" width="10.140625" style="1" customWidth="1"/>
    <col min="2297" max="2297" width="9.85546875" style="1" customWidth="1"/>
    <col min="2298" max="2298" width="6.85546875" style="1" customWidth="1"/>
    <col min="2299" max="2299" width="10.28515625" style="1" customWidth="1"/>
    <col min="2300" max="2300" width="4.85546875" style="1" customWidth="1"/>
    <col min="2301" max="2301" width="8.28515625" style="1" customWidth="1"/>
    <col min="2302" max="2302" width="6.42578125" style="1" customWidth="1"/>
    <col min="2303" max="2303" width="11.7109375" style="1" bestFit="1" customWidth="1"/>
    <col min="2304" max="2304" width="11.42578125" style="1"/>
    <col min="2305" max="2305" width="11.5703125" style="1" customWidth="1"/>
    <col min="2306" max="2546" width="11.42578125" style="1"/>
    <col min="2547" max="2547" width="12.7109375" style="1" customWidth="1"/>
    <col min="2548" max="2548" width="35.5703125" style="1" customWidth="1"/>
    <col min="2549" max="2549" width="11.5703125" style="1" customWidth="1"/>
    <col min="2550" max="2550" width="10.42578125" style="1" customWidth="1"/>
    <col min="2551" max="2551" width="11.5703125" style="1" customWidth="1"/>
    <col min="2552" max="2552" width="10.140625" style="1" customWidth="1"/>
    <col min="2553" max="2553" width="9.85546875" style="1" customWidth="1"/>
    <col min="2554" max="2554" width="6.85546875" style="1" customWidth="1"/>
    <col min="2555" max="2555" width="10.28515625" style="1" customWidth="1"/>
    <col min="2556" max="2556" width="4.85546875" style="1" customWidth="1"/>
    <col min="2557" max="2557" width="8.28515625" style="1" customWidth="1"/>
    <col min="2558" max="2558" width="6.42578125" style="1" customWidth="1"/>
    <col min="2559" max="2559" width="11.7109375" style="1" bestFit="1" customWidth="1"/>
    <col min="2560" max="2560" width="11.42578125" style="1"/>
    <col min="2561" max="2561" width="11.5703125" style="1" customWidth="1"/>
    <col min="2562" max="2802" width="11.42578125" style="1"/>
    <col min="2803" max="2803" width="12.7109375" style="1" customWidth="1"/>
    <col min="2804" max="2804" width="35.5703125" style="1" customWidth="1"/>
    <col min="2805" max="2805" width="11.5703125" style="1" customWidth="1"/>
    <col min="2806" max="2806" width="10.42578125" style="1" customWidth="1"/>
    <col min="2807" max="2807" width="11.5703125" style="1" customWidth="1"/>
    <col min="2808" max="2808" width="10.140625" style="1" customWidth="1"/>
    <col min="2809" max="2809" width="9.85546875" style="1" customWidth="1"/>
    <col min="2810" max="2810" width="6.85546875" style="1" customWidth="1"/>
    <col min="2811" max="2811" width="10.28515625" style="1" customWidth="1"/>
    <col min="2812" max="2812" width="4.85546875" style="1" customWidth="1"/>
    <col min="2813" max="2813" width="8.28515625" style="1" customWidth="1"/>
    <col min="2814" max="2814" width="6.42578125" style="1" customWidth="1"/>
    <col min="2815" max="2815" width="11.7109375" style="1" bestFit="1" customWidth="1"/>
    <col min="2816" max="2816" width="11.42578125" style="1"/>
    <col min="2817" max="2817" width="11.5703125" style="1" customWidth="1"/>
    <col min="2818" max="3058" width="11.42578125" style="1"/>
    <col min="3059" max="3059" width="12.7109375" style="1" customWidth="1"/>
    <col min="3060" max="3060" width="35.5703125" style="1" customWidth="1"/>
    <col min="3061" max="3061" width="11.5703125" style="1" customWidth="1"/>
    <col min="3062" max="3062" width="10.42578125" style="1" customWidth="1"/>
    <col min="3063" max="3063" width="11.5703125" style="1" customWidth="1"/>
    <col min="3064" max="3064" width="10.140625" style="1" customWidth="1"/>
    <col min="3065" max="3065" width="9.85546875" style="1" customWidth="1"/>
    <col min="3066" max="3066" width="6.85546875" style="1" customWidth="1"/>
    <col min="3067" max="3067" width="10.28515625" style="1" customWidth="1"/>
    <col min="3068" max="3068" width="4.85546875" style="1" customWidth="1"/>
    <col min="3069" max="3069" width="8.28515625" style="1" customWidth="1"/>
    <col min="3070" max="3070" width="6.42578125" style="1" customWidth="1"/>
    <col min="3071" max="3071" width="11.7109375" style="1" bestFit="1" customWidth="1"/>
    <col min="3072" max="3072" width="11.42578125" style="1"/>
    <col min="3073" max="3073" width="11.5703125" style="1" customWidth="1"/>
    <col min="3074" max="3314" width="11.42578125" style="1"/>
    <col min="3315" max="3315" width="12.7109375" style="1" customWidth="1"/>
    <col min="3316" max="3316" width="35.5703125" style="1" customWidth="1"/>
    <col min="3317" max="3317" width="11.5703125" style="1" customWidth="1"/>
    <col min="3318" max="3318" width="10.42578125" style="1" customWidth="1"/>
    <col min="3319" max="3319" width="11.5703125" style="1" customWidth="1"/>
    <col min="3320" max="3320" width="10.140625" style="1" customWidth="1"/>
    <col min="3321" max="3321" width="9.85546875" style="1" customWidth="1"/>
    <col min="3322" max="3322" width="6.85546875" style="1" customWidth="1"/>
    <col min="3323" max="3323" width="10.28515625" style="1" customWidth="1"/>
    <col min="3324" max="3324" width="4.85546875" style="1" customWidth="1"/>
    <col min="3325" max="3325" width="8.28515625" style="1" customWidth="1"/>
    <col min="3326" max="3326" width="6.42578125" style="1" customWidth="1"/>
    <col min="3327" max="3327" width="11.7109375" style="1" bestFit="1" customWidth="1"/>
    <col min="3328" max="3328" width="11.42578125" style="1"/>
    <col min="3329" max="3329" width="11.5703125" style="1" customWidth="1"/>
    <col min="3330" max="3570" width="11.42578125" style="1"/>
    <col min="3571" max="3571" width="12.7109375" style="1" customWidth="1"/>
    <col min="3572" max="3572" width="35.5703125" style="1" customWidth="1"/>
    <col min="3573" max="3573" width="11.5703125" style="1" customWidth="1"/>
    <col min="3574" max="3574" width="10.42578125" style="1" customWidth="1"/>
    <col min="3575" max="3575" width="11.5703125" style="1" customWidth="1"/>
    <col min="3576" max="3576" width="10.140625" style="1" customWidth="1"/>
    <col min="3577" max="3577" width="9.85546875" style="1" customWidth="1"/>
    <col min="3578" max="3578" width="6.85546875" style="1" customWidth="1"/>
    <col min="3579" max="3579" width="10.28515625" style="1" customWidth="1"/>
    <col min="3580" max="3580" width="4.85546875" style="1" customWidth="1"/>
    <col min="3581" max="3581" width="8.28515625" style="1" customWidth="1"/>
    <col min="3582" max="3582" width="6.42578125" style="1" customWidth="1"/>
    <col min="3583" max="3583" width="11.7109375" style="1" bestFit="1" customWidth="1"/>
    <col min="3584" max="3584" width="11.42578125" style="1"/>
    <col min="3585" max="3585" width="11.5703125" style="1" customWidth="1"/>
    <col min="3586" max="3826" width="11.42578125" style="1"/>
    <col min="3827" max="3827" width="12.7109375" style="1" customWidth="1"/>
    <col min="3828" max="3828" width="35.5703125" style="1" customWidth="1"/>
    <col min="3829" max="3829" width="11.5703125" style="1" customWidth="1"/>
    <col min="3830" max="3830" width="10.42578125" style="1" customWidth="1"/>
    <col min="3831" max="3831" width="11.5703125" style="1" customWidth="1"/>
    <col min="3832" max="3832" width="10.140625" style="1" customWidth="1"/>
    <col min="3833" max="3833" width="9.85546875" style="1" customWidth="1"/>
    <col min="3834" max="3834" width="6.85546875" style="1" customWidth="1"/>
    <col min="3835" max="3835" width="10.28515625" style="1" customWidth="1"/>
    <col min="3836" max="3836" width="4.85546875" style="1" customWidth="1"/>
    <col min="3837" max="3837" width="8.28515625" style="1" customWidth="1"/>
    <col min="3838" max="3838" width="6.42578125" style="1" customWidth="1"/>
    <col min="3839" max="3839" width="11.7109375" style="1" bestFit="1" customWidth="1"/>
    <col min="3840" max="3840" width="11.42578125" style="1"/>
    <col min="3841" max="3841" width="11.5703125" style="1" customWidth="1"/>
    <col min="3842" max="4082" width="11.42578125" style="1"/>
    <col min="4083" max="4083" width="12.7109375" style="1" customWidth="1"/>
    <col min="4084" max="4084" width="35.5703125" style="1" customWidth="1"/>
    <col min="4085" max="4085" width="11.5703125" style="1" customWidth="1"/>
    <col min="4086" max="4086" width="10.42578125" style="1" customWidth="1"/>
    <col min="4087" max="4087" width="11.5703125" style="1" customWidth="1"/>
    <col min="4088" max="4088" width="10.140625" style="1" customWidth="1"/>
    <col min="4089" max="4089" width="9.85546875" style="1" customWidth="1"/>
    <col min="4090" max="4090" width="6.85546875" style="1" customWidth="1"/>
    <col min="4091" max="4091" width="10.28515625" style="1" customWidth="1"/>
    <col min="4092" max="4092" width="4.85546875" style="1" customWidth="1"/>
    <col min="4093" max="4093" width="8.28515625" style="1" customWidth="1"/>
    <col min="4094" max="4094" width="6.42578125" style="1" customWidth="1"/>
    <col min="4095" max="4095" width="11.7109375" style="1" bestFit="1" customWidth="1"/>
    <col min="4096" max="4096" width="11.42578125" style="1"/>
    <col min="4097" max="4097" width="11.5703125" style="1" customWidth="1"/>
    <col min="4098" max="4338" width="11.42578125" style="1"/>
    <col min="4339" max="4339" width="12.7109375" style="1" customWidth="1"/>
    <col min="4340" max="4340" width="35.5703125" style="1" customWidth="1"/>
    <col min="4341" max="4341" width="11.5703125" style="1" customWidth="1"/>
    <col min="4342" max="4342" width="10.42578125" style="1" customWidth="1"/>
    <col min="4343" max="4343" width="11.5703125" style="1" customWidth="1"/>
    <col min="4344" max="4344" width="10.140625" style="1" customWidth="1"/>
    <col min="4345" max="4345" width="9.85546875" style="1" customWidth="1"/>
    <col min="4346" max="4346" width="6.85546875" style="1" customWidth="1"/>
    <col min="4347" max="4347" width="10.28515625" style="1" customWidth="1"/>
    <col min="4348" max="4348" width="4.85546875" style="1" customWidth="1"/>
    <col min="4349" max="4349" width="8.28515625" style="1" customWidth="1"/>
    <col min="4350" max="4350" width="6.42578125" style="1" customWidth="1"/>
    <col min="4351" max="4351" width="11.7109375" style="1" bestFit="1" customWidth="1"/>
    <col min="4352" max="4352" width="11.42578125" style="1"/>
    <col min="4353" max="4353" width="11.5703125" style="1" customWidth="1"/>
    <col min="4354" max="4594" width="11.42578125" style="1"/>
    <col min="4595" max="4595" width="12.7109375" style="1" customWidth="1"/>
    <col min="4596" max="4596" width="35.5703125" style="1" customWidth="1"/>
    <col min="4597" max="4597" width="11.5703125" style="1" customWidth="1"/>
    <col min="4598" max="4598" width="10.42578125" style="1" customWidth="1"/>
    <col min="4599" max="4599" width="11.5703125" style="1" customWidth="1"/>
    <col min="4600" max="4600" width="10.140625" style="1" customWidth="1"/>
    <col min="4601" max="4601" width="9.85546875" style="1" customWidth="1"/>
    <col min="4602" max="4602" width="6.85546875" style="1" customWidth="1"/>
    <col min="4603" max="4603" width="10.28515625" style="1" customWidth="1"/>
    <col min="4604" max="4604" width="4.85546875" style="1" customWidth="1"/>
    <col min="4605" max="4605" width="8.28515625" style="1" customWidth="1"/>
    <col min="4606" max="4606" width="6.42578125" style="1" customWidth="1"/>
    <col min="4607" max="4607" width="11.7109375" style="1" bestFit="1" customWidth="1"/>
    <col min="4608" max="4608" width="11.42578125" style="1"/>
    <col min="4609" max="4609" width="11.5703125" style="1" customWidth="1"/>
    <col min="4610" max="4850" width="11.42578125" style="1"/>
    <col min="4851" max="4851" width="12.7109375" style="1" customWidth="1"/>
    <col min="4852" max="4852" width="35.5703125" style="1" customWidth="1"/>
    <col min="4853" max="4853" width="11.5703125" style="1" customWidth="1"/>
    <col min="4854" max="4854" width="10.42578125" style="1" customWidth="1"/>
    <col min="4855" max="4855" width="11.5703125" style="1" customWidth="1"/>
    <col min="4856" max="4856" width="10.140625" style="1" customWidth="1"/>
    <col min="4857" max="4857" width="9.85546875" style="1" customWidth="1"/>
    <col min="4858" max="4858" width="6.85546875" style="1" customWidth="1"/>
    <col min="4859" max="4859" width="10.28515625" style="1" customWidth="1"/>
    <col min="4860" max="4860" width="4.85546875" style="1" customWidth="1"/>
    <col min="4861" max="4861" width="8.28515625" style="1" customWidth="1"/>
    <col min="4862" max="4862" width="6.42578125" style="1" customWidth="1"/>
    <col min="4863" max="4863" width="11.7109375" style="1" bestFit="1" customWidth="1"/>
    <col min="4864" max="4864" width="11.42578125" style="1"/>
    <col min="4865" max="4865" width="11.5703125" style="1" customWidth="1"/>
    <col min="4866" max="5106" width="11.42578125" style="1"/>
    <col min="5107" max="5107" width="12.7109375" style="1" customWidth="1"/>
    <col min="5108" max="5108" width="35.5703125" style="1" customWidth="1"/>
    <col min="5109" max="5109" width="11.5703125" style="1" customWidth="1"/>
    <col min="5110" max="5110" width="10.42578125" style="1" customWidth="1"/>
    <col min="5111" max="5111" width="11.5703125" style="1" customWidth="1"/>
    <col min="5112" max="5112" width="10.140625" style="1" customWidth="1"/>
    <col min="5113" max="5113" width="9.85546875" style="1" customWidth="1"/>
    <col min="5114" max="5114" width="6.85546875" style="1" customWidth="1"/>
    <col min="5115" max="5115" width="10.28515625" style="1" customWidth="1"/>
    <col min="5116" max="5116" width="4.85546875" style="1" customWidth="1"/>
    <col min="5117" max="5117" width="8.28515625" style="1" customWidth="1"/>
    <col min="5118" max="5118" width="6.42578125" style="1" customWidth="1"/>
    <col min="5119" max="5119" width="11.7109375" style="1" bestFit="1" customWidth="1"/>
    <col min="5120" max="5120" width="11.42578125" style="1"/>
    <col min="5121" max="5121" width="11.5703125" style="1" customWidth="1"/>
    <col min="5122" max="5362" width="11.42578125" style="1"/>
    <col min="5363" max="5363" width="12.7109375" style="1" customWidth="1"/>
    <col min="5364" max="5364" width="35.5703125" style="1" customWidth="1"/>
    <col min="5365" max="5365" width="11.5703125" style="1" customWidth="1"/>
    <col min="5366" max="5366" width="10.42578125" style="1" customWidth="1"/>
    <col min="5367" max="5367" width="11.5703125" style="1" customWidth="1"/>
    <col min="5368" max="5368" width="10.140625" style="1" customWidth="1"/>
    <col min="5369" max="5369" width="9.85546875" style="1" customWidth="1"/>
    <col min="5370" max="5370" width="6.85546875" style="1" customWidth="1"/>
    <col min="5371" max="5371" width="10.28515625" style="1" customWidth="1"/>
    <col min="5372" max="5372" width="4.85546875" style="1" customWidth="1"/>
    <col min="5373" max="5373" width="8.28515625" style="1" customWidth="1"/>
    <col min="5374" max="5374" width="6.42578125" style="1" customWidth="1"/>
    <col min="5375" max="5375" width="11.7109375" style="1" bestFit="1" customWidth="1"/>
    <col min="5376" max="5376" width="11.42578125" style="1"/>
    <col min="5377" max="5377" width="11.5703125" style="1" customWidth="1"/>
    <col min="5378" max="5618" width="11.42578125" style="1"/>
    <col min="5619" max="5619" width="12.7109375" style="1" customWidth="1"/>
    <col min="5620" max="5620" width="35.5703125" style="1" customWidth="1"/>
    <col min="5621" max="5621" width="11.5703125" style="1" customWidth="1"/>
    <col min="5622" max="5622" width="10.42578125" style="1" customWidth="1"/>
    <col min="5623" max="5623" width="11.5703125" style="1" customWidth="1"/>
    <col min="5624" max="5624" width="10.140625" style="1" customWidth="1"/>
    <col min="5625" max="5625" width="9.85546875" style="1" customWidth="1"/>
    <col min="5626" max="5626" width="6.85546875" style="1" customWidth="1"/>
    <col min="5627" max="5627" width="10.28515625" style="1" customWidth="1"/>
    <col min="5628" max="5628" width="4.85546875" style="1" customWidth="1"/>
    <col min="5629" max="5629" width="8.28515625" style="1" customWidth="1"/>
    <col min="5630" max="5630" width="6.42578125" style="1" customWidth="1"/>
    <col min="5631" max="5631" width="11.7109375" style="1" bestFit="1" customWidth="1"/>
    <col min="5632" max="5632" width="11.42578125" style="1"/>
    <col min="5633" max="5633" width="11.5703125" style="1" customWidth="1"/>
    <col min="5634" max="5874" width="11.42578125" style="1"/>
    <col min="5875" max="5875" width="12.7109375" style="1" customWidth="1"/>
    <col min="5876" max="5876" width="35.5703125" style="1" customWidth="1"/>
    <col min="5877" max="5877" width="11.5703125" style="1" customWidth="1"/>
    <col min="5878" max="5878" width="10.42578125" style="1" customWidth="1"/>
    <col min="5879" max="5879" width="11.5703125" style="1" customWidth="1"/>
    <col min="5880" max="5880" width="10.140625" style="1" customWidth="1"/>
    <col min="5881" max="5881" width="9.85546875" style="1" customWidth="1"/>
    <col min="5882" max="5882" width="6.85546875" style="1" customWidth="1"/>
    <col min="5883" max="5883" width="10.28515625" style="1" customWidth="1"/>
    <col min="5884" max="5884" width="4.85546875" style="1" customWidth="1"/>
    <col min="5885" max="5885" width="8.28515625" style="1" customWidth="1"/>
    <col min="5886" max="5886" width="6.42578125" style="1" customWidth="1"/>
    <col min="5887" max="5887" width="11.7109375" style="1" bestFit="1" customWidth="1"/>
    <col min="5888" max="5888" width="11.42578125" style="1"/>
    <col min="5889" max="5889" width="11.5703125" style="1" customWidth="1"/>
    <col min="5890" max="6130" width="11.42578125" style="1"/>
    <col min="6131" max="6131" width="12.7109375" style="1" customWidth="1"/>
    <col min="6132" max="6132" width="35.5703125" style="1" customWidth="1"/>
    <col min="6133" max="6133" width="11.5703125" style="1" customWidth="1"/>
    <col min="6134" max="6134" width="10.42578125" style="1" customWidth="1"/>
    <col min="6135" max="6135" width="11.5703125" style="1" customWidth="1"/>
    <col min="6136" max="6136" width="10.140625" style="1" customWidth="1"/>
    <col min="6137" max="6137" width="9.85546875" style="1" customWidth="1"/>
    <col min="6138" max="6138" width="6.85546875" style="1" customWidth="1"/>
    <col min="6139" max="6139" width="10.28515625" style="1" customWidth="1"/>
    <col min="6140" max="6140" width="4.85546875" style="1" customWidth="1"/>
    <col min="6141" max="6141" width="8.28515625" style="1" customWidth="1"/>
    <col min="6142" max="6142" width="6.42578125" style="1" customWidth="1"/>
    <col min="6143" max="6143" width="11.7109375" style="1" bestFit="1" customWidth="1"/>
    <col min="6144" max="6144" width="11.42578125" style="1"/>
    <col min="6145" max="6145" width="11.5703125" style="1" customWidth="1"/>
    <col min="6146" max="6386" width="11.42578125" style="1"/>
    <col min="6387" max="6387" width="12.7109375" style="1" customWidth="1"/>
    <col min="6388" max="6388" width="35.5703125" style="1" customWidth="1"/>
    <col min="6389" max="6389" width="11.5703125" style="1" customWidth="1"/>
    <col min="6390" max="6390" width="10.42578125" style="1" customWidth="1"/>
    <col min="6391" max="6391" width="11.5703125" style="1" customWidth="1"/>
    <col min="6392" max="6392" width="10.140625" style="1" customWidth="1"/>
    <col min="6393" max="6393" width="9.85546875" style="1" customWidth="1"/>
    <col min="6394" max="6394" width="6.85546875" style="1" customWidth="1"/>
    <col min="6395" max="6395" width="10.28515625" style="1" customWidth="1"/>
    <col min="6396" max="6396" width="4.85546875" style="1" customWidth="1"/>
    <col min="6397" max="6397" width="8.28515625" style="1" customWidth="1"/>
    <col min="6398" max="6398" width="6.42578125" style="1" customWidth="1"/>
    <col min="6399" max="6399" width="11.7109375" style="1" bestFit="1" customWidth="1"/>
    <col min="6400" max="6400" width="11.42578125" style="1"/>
    <col min="6401" max="6401" width="11.5703125" style="1" customWidth="1"/>
    <col min="6402" max="6642" width="11.42578125" style="1"/>
    <col min="6643" max="6643" width="12.7109375" style="1" customWidth="1"/>
    <col min="6644" max="6644" width="35.5703125" style="1" customWidth="1"/>
    <col min="6645" max="6645" width="11.5703125" style="1" customWidth="1"/>
    <col min="6646" max="6646" width="10.42578125" style="1" customWidth="1"/>
    <col min="6647" max="6647" width="11.5703125" style="1" customWidth="1"/>
    <col min="6648" max="6648" width="10.140625" style="1" customWidth="1"/>
    <col min="6649" max="6649" width="9.85546875" style="1" customWidth="1"/>
    <col min="6650" max="6650" width="6.85546875" style="1" customWidth="1"/>
    <col min="6651" max="6651" width="10.28515625" style="1" customWidth="1"/>
    <col min="6652" max="6652" width="4.85546875" style="1" customWidth="1"/>
    <col min="6653" max="6653" width="8.28515625" style="1" customWidth="1"/>
    <col min="6654" max="6654" width="6.42578125" style="1" customWidth="1"/>
    <col min="6655" max="6655" width="11.7109375" style="1" bestFit="1" customWidth="1"/>
    <col min="6656" max="6656" width="11.42578125" style="1"/>
    <col min="6657" max="6657" width="11.5703125" style="1" customWidth="1"/>
    <col min="6658" max="6898" width="11.42578125" style="1"/>
    <col min="6899" max="6899" width="12.7109375" style="1" customWidth="1"/>
    <col min="6900" max="6900" width="35.5703125" style="1" customWidth="1"/>
    <col min="6901" max="6901" width="11.5703125" style="1" customWidth="1"/>
    <col min="6902" max="6902" width="10.42578125" style="1" customWidth="1"/>
    <col min="6903" max="6903" width="11.5703125" style="1" customWidth="1"/>
    <col min="6904" max="6904" width="10.140625" style="1" customWidth="1"/>
    <col min="6905" max="6905" width="9.85546875" style="1" customWidth="1"/>
    <col min="6906" max="6906" width="6.85546875" style="1" customWidth="1"/>
    <col min="6907" max="6907" width="10.28515625" style="1" customWidth="1"/>
    <col min="6908" max="6908" width="4.85546875" style="1" customWidth="1"/>
    <col min="6909" max="6909" width="8.28515625" style="1" customWidth="1"/>
    <col min="6910" max="6910" width="6.42578125" style="1" customWidth="1"/>
    <col min="6911" max="6911" width="11.7109375" style="1" bestFit="1" customWidth="1"/>
    <col min="6912" max="6912" width="11.42578125" style="1"/>
    <col min="6913" max="6913" width="11.5703125" style="1" customWidth="1"/>
    <col min="6914" max="7154" width="11.42578125" style="1"/>
    <col min="7155" max="7155" width="12.7109375" style="1" customWidth="1"/>
    <col min="7156" max="7156" width="35.5703125" style="1" customWidth="1"/>
    <col min="7157" max="7157" width="11.5703125" style="1" customWidth="1"/>
    <col min="7158" max="7158" width="10.42578125" style="1" customWidth="1"/>
    <col min="7159" max="7159" width="11.5703125" style="1" customWidth="1"/>
    <col min="7160" max="7160" width="10.140625" style="1" customWidth="1"/>
    <col min="7161" max="7161" width="9.85546875" style="1" customWidth="1"/>
    <col min="7162" max="7162" width="6.85546875" style="1" customWidth="1"/>
    <col min="7163" max="7163" width="10.28515625" style="1" customWidth="1"/>
    <col min="7164" max="7164" width="4.85546875" style="1" customWidth="1"/>
    <col min="7165" max="7165" width="8.28515625" style="1" customWidth="1"/>
    <col min="7166" max="7166" width="6.42578125" style="1" customWidth="1"/>
    <col min="7167" max="7167" width="11.7109375" style="1" bestFit="1" customWidth="1"/>
    <col min="7168" max="7168" width="11.42578125" style="1"/>
    <col min="7169" max="7169" width="11.5703125" style="1" customWidth="1"/>
    <col min="7170" max="7410" width="11.42578125" style="1"/>
    <col min="7411" max="7411" width="12.7109375" style="1" customWidth="1"/>
    <col min="7412" max="7412" width="35.5703125" style="1" customWidth="1"/>
    <col min="7413" max="7413" width="11.5703125" style="1" customWidth="1"/>
    <col min="7414" max="7414" width="10.42578125" style="1" customWidth="1"/>
    <col min="7415" max="7415" width="11.5703125" style="1" customWidth="1"/>
    <col min="7416" max="7416" width="10.140625" style="1" customWidth="1"/>
    <col min="7417" max="7417" width="9.85546875" style="1" customWidth="1"/>
    <col min="7418" max="7418" width="6.85546875" style="1" customWidth="1"/>
    <col min="7419" max="7419" width="10.28515625" style="1" customWidth="1"/>
    <col min="7420" max="7420" width="4.85546875" style="1" customWidth="1"/>
    <col min="7421" max="7421" width="8.28515625" style="1" customWidth="1"/>
    <col min="7422" max="7422" width="6.42578125" style="1" customWidth="1"/>
    <col min="7423" max="7423" width="11.7109375" style="1" bestFit="1" customWidth="1"/>
    <col min="7424" max="7424" width="11.42578125" style="1"/>
    <col min="7425" max="7425" width="11.5703125" style="1" customWidth="1"/>
    <col min="7426" max="7666" width="11.42578125" style="1"/>
    <col min="7667" max="7667" width="12.7109375" style="1" customWidth="1"/>
    <col min="7668" max="7668" width="35.5703125" style="1" customWidth="1"/>
    <col min="7669" max="7669" width="11.5703125" style="1" customWidth="1"/>
    <col min="7670" max="7670" width="10.42578125" style="1" customWidth="1"/>
    <col min="7671" max="7671" width="11.5703125" style="1" customWidth="1"/>
    <col min="7672" max="7672" width="10.140625" style="1" customWidth="1"/>
    <col min="7673" max="7673" width="9.85546875" style="1" customWidth="1"/>
    <col min="7674" max="7674" width="6.85546875" style="1" customWidth="1"/>
    <col min="7675" max="7675" width="10.28515625" style="1" customWidth="1"/>
    <col min="7676" max="7676" width="4.85546875" style="1" customWidth="1"/>
    <col min="7677" max="7677" width="8.28515625" style="1" customWidth="1"/>
    <col min="7678" max="7678" width="6.42578125" style="1" customWidth="1"/>
    <col min="7679" max="7679" width="11.7109375" style="1" bestFit="1" customWidth="1"/>
    <col min="7680" max="7680" width="11.42578125" style="1"/>
    <col min="7681" max="7681" width="11.5703125" style="1" customWidth="1"/>
    <col min="7682" max="7922" width="11.42578125" style="1"/>
    <col min="7923" max="7923" width="12.7109375" style="1" customWidth="1"/>
    <col min="7924" max="7924" width="35.5703125" style="1" customWidth="1"/>
    <col min="7925" max="7925" width="11.5703125" style="1" customWidth="1"/>
    <col min="7926" max="7926" width="10.42578125" style="1" customWidth="1"/>
    <col min="7927" max="7927" width="11.5703125" style="1" customWidth="1"/>
    <col min="7928" max="7928" width="10.140625" style="1" customWidth="1"/>
    <col min="7929" max="7929" width="9.85546875" style="1" customWidth="1"/>
    <col min="7930" max="7930" width="6.85546875" style="1" customWidth="1"/>
    <col min="7931" max="7931" width="10.28515625" style="1" customWidth="1"/>
    <col min="7932" max="7932" width="4.85546875" style="1" customWidth="1"/>
    <col min="7933" max="7933" width="8.28515625" style="1" customWidth="1"/>
    <col min="7934" max="7934" width="6.42578125" style="1" customWidth="1"/>
    <col min="7935" max="7935" width="11.7109375" style="1" bestFit="1" customWidth="1"/>
    <col min="7936" max="7936" width="11.42578125" style="1"/>
    <col min="7937" max="7937" width="11.5703125" style="1" customWidth="1"/>
    <col min="7938" max="8178" width="11.42578125" style="1"/>
    <col min="8179" max="8179" width="12.7109375" style="1" customWidth="1"/>
    <col min="8180" max="8180" width="35.5703125" style="1" customWidth="1"/>
    <col min="8181" max="8181" width="11.5703125" style="1" customWidth="1"/>
    <col min="8182" max="8182" width="10.42578125" style="1" customWidth="1"/>
    <col min="8183" max="8183" width="11.5703125" style="1" customWidth="1"/>
    <col min="8184" max="8184" width="10.140625" style="1" customWidth="1"/>
    <col min="8185" max="8185" width="9.85546875" style="1" customWidth="1"/>
    <col min="8186" max="8186" width="6.85546875" style="1" customWidth="1"/>
    <col min="8187" max="8187" width="10.28515625" style="1" customWidth="1"/>
    <col min="8188" max="8188" width="4.85546875" style="1" customWidth="1"/>
    <col min="8189" max="8189" width="8.28515625" style="1" customWidth="1"/>
    <col min="8190" max="8190" width="6.42578125" style="1" customWidth="1"/>
    <col min="8191" max="8191" width="11.7109375" style="1" bestFit="1" customWidth="1"/>
    <col min="8192" max="8192" width="11.42578125" style="1"/>
    <col min="8193" max="8193" width="11.5703125" style="1" customWidth="1"/>
    <col min="8194" max="8434" width="11.42578125" style="1"/>
    <col min="8435" max="8435" width="12.7109375" style="1" customWidth="1"/>
    <col min="8436" max="8436" width="35.5703125" style="1" customWidth="1"/>
    <col min="8437" max="8437" width="11.5703125" style="1" customWidth="1"/>
    <col min="8438" max="8438" width="10.42578125" style="1" customWidth="1"/>
    <col min="8439" max="8439" width="11.5703125" style="1" customWidth="1"/>
    <col min="8440" max="8440" width="10.140625" style="1" customWidth="1"/>
    <col min="8441" max="8441" width="9.85546875" style="1" customWidth="1"/>
    <col min="8442" max="8442" width="6.85546875" style="1" customWidth="1"/>
    <col min="8443" max="8443" width="10.28515625" style="1" customWidth="1"/>
    <col min="8444" max="8444" width="4.85546875" style="1" customWidth="1"/>
    <col min="8445" max="8445" width="8.28515625" style="1" customWidth="1"/>
    <col min="8446" max="8446" width="6.42578125" style="1" customWidth="1"/>
    <col min="8447" max="8447" width="11.7109375" style="1" bestFit="1" customWidth="1"/>
    <col min="8448" max="8448" width="11.42578125" style="1"/>
    <col min="8449" max="8449" width="11.5703125" style="1" customWidth="1"/>
    <col min="8450" max="8690" width="11.42578125" style="1"/>
    <col min="8691" max="8691" width="12.7109375" style="1" customWidth="1"/>
    <col min="8692" max="8692" width="35.5703125" style="1" customWidth="1"/>
    <col min="8693" max="8693" width="11.5703125" style="1" customWidth="1"/>
    <col min="8694" max="8694" width="10.42578125" style="1" customWidth="1"/>
    <col min="8695" max="8695" width="11.5703125" style="1" customWidth="1"/>
    <col min="8696" max="8696" width="10.140625" style="1" customWidth="1"/>
    <col min="8697" max="8697" width="9.85546875" style="1" customWidth="1"/>
    <col min="8698" max="8698" width="6.85546875" style="1" customWidth="1"/>
    <col min="8699" max="8699" width="10.28515625" style="1" customWidth="1"/>
    <col min="8700" max="8700" width="4.85546875" style="1" customWidth="1"/>
    <col min="8701" max="8701" width="8.28515625" style="1" customWidth="1"/>
    <col min="8702" max="8702" width="6.42578125" style="1" customWidth="1"/>
    <col min="8703" max="8703" width="11.7109375" style="1" bestFit="1" customWidth="1"/>
    <col min="8704" max="8704" width="11.42578125" style="1"/>
    <col min="8705" max="8705" width="11.5703125" style="1" customWidth="1"/>
    <col min="8706" max="8946" width="11.42578125" style="1"/>
    <col min="8947" max="8947" width="12.7109375" style="1" customWidth="1"/>
    <col min="8948" max="8948" width="35.5703125" style="1" customWidth="1"/>
    <col min="8949" max="8949" width="11.5703125" style="1" customWidth="1"/>
    <col min="8950" max="8950" width="10.42578125" style="1" customWidth="1"/>
    <col min="8951" max="8951" width="11.5703125" style="1" customWidth="1"/>
    <col min="8952" max="8952" width="10.140625" style="1" customWidth="1"/>
    <col min="8953" max="8953" width="9.85546875" style="1" customWidth="1"/>
    <col min="8954" max="8954" width="6.85546875" style="1" customWidth="1"/>
    <col min="8955" max="8955" width="10.28515625" style="1" customWidth="1"/>
    <col min="8956" max="8956" width="4.85546875" style="1" customWidth="1"/>
    <col min="8957" max="8957" width="8.28515625" style="1" customWidth="1"/>
    <col min="8958" max="8958" width="6.42578125" style="1" customWidth="1"/>
    <col min="8959" max="8959" width="11.7109375" style="1" bestFit="1" customWidth="1"/>
    <col min="8960" max="8960" width="11.42578125" style="1"/>
    <col min="8961" max="8961" width="11.5703125" style="1" customWidth="1"/>
    <col min="8962" max="9202" width="11.42578125" style="1"/>
    <col min="9203" max="9203" width="12.7109375" style="1" customWidth="1"/>
    <col min="9204" max="9204" width="35.5703125" style="1" customWidth="1"/>
    <col min="9205" max="9205" width="11.5703125" style="1" customWidth="1"/>
    <col min="9206" max="9206" width="10.42578125" style="1" customWidth="1"/>
    <col min="9207" max="9207" width="11.5703125" style="1" customWidth="1"/>
    <col min="9208" max="9208" width="10.140625" style="1" customWidth="1"/>
    <col min="9209" max="9209" width="9.85546875" style="1" customWidth="1"/>
    <col min="9210" max="9210" width="6.85546875" style="1" customWidth="1"/>
    <col min="9211" max="9211" width="10.28515625" style="1" customWidth="1"/>
    <col min="9212" max="9212" width="4.85546875" style="1" customWidth="1"/>
    <col min="9213" max="9213" width="8.28515625" style="1" customWidth="1"/>
    <col min="9214" max="9214" width="6.42578125" style="1" customWidth="1"/>
    <col min="9215" max="9215" width="11.7109375" style="1" bestFit="1" customWidth="1"/>
    <col min="9216" max="9216" width="11.42578125" style="1"/>
    <col min="9217" max="9217" width="11.5703125" style="1" customWidth="1"/>
    <col min="9218" max="9458" width="11.42578125" style="1"/>
    <col min="9459" max="9459" width="12.7109375" style="1" customWidth="1"/>
    <col min="9460" max="9460" width="35.5703125" style="1" customWidth="1"/>
    <col min="9461" max="9461" width="11.5703125" style="1" customWidth="1"/>
    <col min="9462" max="9462" width="10.42578125" style="1" customWidth="1"/>
    <col min="9463" max="9463" width="11.5703125" style="1" customWidth="1"/>
    <col min="9464" max="9464" width="10.140625" style="1" customWidth="1"/>
    <col min="9465" max="9465" width="9.85546875" style="1" customWidth="1"/>
    <col min="9466" max="9466" width="6.85546875" style="1" customWidth="1"/>
    <col min="9467" max="9467" width="10.28515625" style="1" customWidth="1"/>
    <col min="9468" max="9468" width="4.85546875" style="1" customWidth="1"/>
    <col min="9469" max="9469" width="8.28515625" style="1" customWidth="1"/>
    <col min="9470" max="9470" width="6.42578125" style="1" customWidth="1"/>
    <col min="9471" max="9471" width="11.7109375" style="1" bestFit="1" customWidth="1"/>
    <col min="9472" max="9472" width="11.42578125" style="1"/>
    <col min="9473" max="9473" width="11.5703125" style="1" customWidth="1"/>
    <col min="9474" max="9714" width="11.42578125" style="1"/>
    <col min="9715" max="9715" width="12.7109375" style="1" customWidth="1"/>
    <col min="9716" max="9716" width="35.5703125" style="1" customWidth="1"/>
    <col min="9717" max="9717" width="11.5703125" style="1" customWidth="1"/>
    <col min="9718" max="9718" width="10.42578125" style="1" customWidth="1"/>
    <col min="9719" max="9719" width="11.5703125" style="1" customWidth="1"/>
    <col min="9720" max="9720" width="10.140625" style="1" customWidth="1"/>
    <col min="9721" max="9721" width="9.85546875" style="1" customWidth="1"/>
    <col min="9722" max="9722" width="6.85546875" style="1" customWidth="1"/>
    <col min="9723" max="9723" width="10.28515625" style="1" customWidth="1"/>
    <col min="9724" max="9724" width="4.85546875" style="1" customWidth="1"/>
    <col min="9725" max="9725" width="8.28515625" style="1" customWidth="1"/>
    <col min="9726" max="9726" width="6.42578125" style="1" customWidth="1"/>
    <col min="9727" max="9727" width="11.7109375" style="1" bestFit="1" customWidth="1"/>
    <col min="9728" max="9728" width="11.42578125" style="1"/>
    <col min="9729" max="9729" width="11.5703125" style="1" customWidth="1"/>
    <col min="9730" max="9970" width="11.42578125" style="1"/>
    <col min="9971" max="9971" width="12.7109375" style="1" customWidth="1"/>
    <col min="9972" max="9972" width="35.5703125" style="1" customWidth="1"/>
    <col min="9973" max="9973" width="11.5703125" style="1" customWidth="1"/>
    <col min="9974" max="9974" width="10.42578125" style="1" customWidth="1"/>
    <col min="9975" max="9975" width="11.5703125" style="1" customWidth="1"/>
    <col min="9976" max="9976" width="10.140625" style="1" customWidth="1"/>
    <col min="9977" max="9977" width="9.85546875" style="1" customWidth="1"/>
    <col min="9978" max="9978" width="6.85546875" style="1" customWidth="1"/>
    <col min="9979" max="9979" width="10.28515625" style="1" customWidth="1"/>
    <col min="9980" max="9980" width="4.85546875" style="1" customWidth="1"/>
    <col min="9981" max="9981" width="8.28515625" style="1" customWidth="1"/>
    <col min="9982" max="9982" width="6.42578125" style="1" customWidth="1"/>
    <col min="9983" max="9983" width="11.7109375" style="1" bestFit="1" customWidth="1"/>
    <col min="9984" max="9984" width="11.42578125" style="1"/>
    <col min="9985" max="9985" width="11.5703125" style="1" customWidth="1"/>
    <col min="9986" max="10226" width="11.42578125" style="1"/>
    <col min="10227" max="10227" width="12.7109375" style="1" customWidth="1"/>
    <col min="10228" max="10228" width="35.5703125" style="1" customWidth="1"/>
    <col min="10229" max="10229" width="11.5703125" style="1" customWidth="1"/>
    <col min="10230" max="10230" width="10.42578125" style="1" customWidth="1"/>
    <col min="10231" max="10231" width="11.5703125" style="1" customWidth="1"/>
    <col min="10232" max="10232" width="10.140625" style="1" customWidth="1"/>
    <col min="10233" max="10233" width="9.85546875" style="1" customWidth="1"/>
    <col min="10234" max="10234" width="6.85546875" style="1" customWidth="1"/>
    <col min="10235" max="10235" width="10.28515625" style="1" customWidth="1"/>
    <col min="10236" max="10236" width="4.85546875" style="1" customWidth="1"/>
    <col min="10237" max="10237" width="8.28515625" style="1" customWidth="1"/>
    <col min="10238" max="10238" width="6.42578125" style="1" customWidth="1"/>
    <col min="10239" max="10239" width="11.7109375" style="1" bestFit="1" customWidth="1"/>
    <col min="10240" max="10240" width="11.42578125" style="1"/>
    <col min="10241" max="10241" width="11.5703125" style="1" customWidth="1"/>
    <col min="10242" max="10482" width="11.42578125" style="1"/>
    <col min="10483" max="10483" width="12.7109375" style="1" customWidth="1"/>
    <col min="10484" max="10484" width="35.5703125" style="1" customWidth="1"/>
    <col min="10485" max="10485" width="11.5703125" style="1" customWidth="1"/>
    <col min="10486" max="10486" width="10.42578125" style="1" customWidth="1"/>
    <col min="10487" max="10487" width="11.5703125" style="1" customWidth="1"/>
    <col min="10488" max="10488" width="10.140625" style="1" customWidth="1"/>
    <col min="10489" max="10489" width="9.85546875" style="1" customWidth="1"/>
    <col min="10490" max="10490" width="6.85546875" style="1" customWidth="1"/>
    <col min="10491" max="10491" width="10.28515625" style="1" customWidth="1"/>
    <col min="10492" max="10492" width="4.85546875" style="1" customWidth="1"/>
    <col min="10493" max="10493" width="8.28515625" style="1" customWidth="1"/>
    <col min="10494" max="10494" width="6.42578125" style="1" customWidth="1"/>
    <col min="10495" max="10495" width="11.7109375" style="1" bestFit="1" customWidth="1"/>
    <col min="10496" max="10496" width="11.42578125" style="1"/>
    <col min="10497" max="10497" width="11.5703125" style="1" customWidth="1"/>
    <col min="10498" max="10738" width="11.42578125" style="1"/>
    <col min="10739" max="10739" width="12.7109375" style="1" customWidth="1"/>
    <col min="10740" max="10740" width="35.5703125" style="1" customWidth="1"/>
    <col min="10741" max="10741" width="11.5703125" style="1" customWidth="1"/>
    <col min="10742" max="10742" width="10.42578125" style="1" customWidth="1"/>
    <col min="10743" max="10743" width="11.5703125" style="1" customWidth="1"/>
    <col min="10744" max="10744" width="10.140625" style="1" customWidth="1"/>
    <col min="10745" max="10745" width="9.85546875" style="1" customWidth="1"/>
    <col min="10746" max="10746" width="6.85546875" style="1" customWidth="1"/>
    <col min="10747" max="10747" width="10.28515625" style="1" customWidth="1"/>
    <col min="10748" max="10748" width="4.85546875" style="1" customWidth="1"/>
    <col min="10749" max="10749" width="8.28515625" style="1" customWidth="1"/>
    <col min="10750" max="10750" width="6.42578125" style="1" customWidth="1"/>
    <col min="10751" max="10751" width="11.7109375" style="1" bestFit="1" customWidth="1"/>
    <col min="10752" max="10752" width="11.42578125" style="1"/>
    <col min="10753" max="10753" width="11.5703125" style="1" customWidth="1"/>
    <col min="10754" max="10994" width="11.42578125" style="1"/>
    <col min="10995" max="10995" width="12.7109375" style="1" customWidth="1"/>
    <col min="10996" max="10996" width="35.5703125" style="1" customWidth="1"/>
    <col min="10997" max="10997" width="11.5703125" style="1" customWidth="1"/>
    <col min="10998" max="10998" width="10.42578125" style="1" customWidth="1"/>
    <col min="10999" max="10999" width="11.5703125" style="1" customWidth="1"/>
    <col min="11000" max="11000" width="10.140625" style="1" customWidth="1"/>
    <col min="11001" max="11001" width="9.85546875" style="1" customWidth="1"/>
    <col min="11002" max="11002" width="6.85546875" style="1" customWidth="1"/>
    <col min="11003" max="11003" width="10.28515625" style="1" customWidth="1"/>
    <col min="11004" max="11004" width="4.85546875" style="1" customWidth="1"/>
    <col min="11005" max="11005" width="8.28515625" style="1" customWidth="1"/>
    <col min="11006" max="11006" width="6.42578125" style="1" customWidth="1"/>
    <col min="11007" max="11007" width="11.7109375" style="1" bestFit="1" customWidth="1"/>
    <col min="11008" max="11008" width="11.42578125" style="1"/>
    <col min="11009" max="11009" width="11.5703125" style="1" customWidth="1"/>
    <col min="11010" max="11250" width="11.42578125" style="1"/>
    <col min="11251" max="11251" width="12.7109375" style="1" customWidth="1"/>
    <col min="11252" max="11252" width="35.5703125" style="1" customWidth="1"/>
    <col min="11253" max="11253" width="11.5703125" style="1" customWidth="1"/>
    <col min="11254" max="11254" width="10.42578125" style="1" customWidth="1"/>
    <col min="11255" max="11255" width="11.5703125" style="1" customWidth="1"/>
    <col min="11256" max="11256" width="10.140625" style="1" customWidth="1"/>
    <col min="11257" max="11257" width="9.85546875" style="1" customWidth="1"/>
    <col min="11258" max="11258" width="6.85546875" style="1" customWidth="1"/>
    <col min="11259" max="11259" width="10.28515625" style="1" customWidth="1"/>
    <col min="11260" max="11260" width="4.85546875" style="1" customWidth="1"/>
    <col min="11261" max="11261" width="8.28515625" style="1" customWidth="1"/>
    <col min="11262" max="11262" width="6.42578125" style="1" customWidth="1"/>
    <col min="11263" max="11263" width="11.7109375" style="1" bestFit="1" customWidth="1"/>
    <col min="11264" max="11264" width="11.42578125" style="1"/>
    <col min="11265" max="11265" width="11.5703125" style="1" customWidth="1"/>
    <col min="11266" max="11506" width="11.42578125" style="1"/>
    <col min="11507" max="11507" width="12.7109375" style="1" customWidth="1"/>
    <col min="11508" max="11508" width="35.5703125" style="1" customWidth="1"/>
    <col min="11509" max="11509" width="11.5703125" style="1" customWidth="1"/>
    <col min="11510" max="11510" width="10.42578125" style="1" customWidth="1"/>
    <col min="11511" max="11511" width="11.5703125" style="1" customWidth="1"/>
    <col min="11512" max="11512" width="10.140625" style="1" customWidth="1"/>
    <col min="11513" max="11513" width="9.85546875" style="1" customWidth="1"/>
    <col min="11514" max="11514" width="6.85546875" style="1" customWidth="1"/>
    <col min="11515" max="11515" width="10.28515625" style="1" customWidth="1"/>
    <col min="11516" max="11516" width="4.85546875" style="1" customWidth="1"/>
    <col min="11517" max="11517" width="8.28515625" style="1" customWidth="1"/>
    <col min="11518" max="11518" width="6.42578125" style="1" customWidth="1"/>
    <col min="11519" max="11519" width="11.7109375" style="1" bestFit="1" customWidth="1"/>
    <col min="11520" max="11520" width="11.42578125" style="1"/>
    <col min="11521" max="11521" width="11.5703125" style="1" customWidth="1"/>
    <col min="11522" max="11762" width="11.42578125" style="1"/>
    <col min="11763" max="11763" width="12.7109375" style="1" customWidth="1"/>
    <col min="11764" max="11764" width="35.5703125" style="1" customWidth="1"/>
    <col min="11765" max="11765" width="11.5703125" style="1" customWidth="1"/>
    <col min="11766" max="11766" width="10.42578125" style="1" customWidth="1"/>
    <col min="11767" max="11767" width="11.5703125" style="1" customWidth="1"/>
    <col min="11768" max="11768" width="10.140625" style="1" customWidth="1"/>
    <col min="11769" max="11769" width="9.85546875" style="1" customWidth="1"/>
    <col min="11770" max="11770" width="6.85546875" style="1" customWidth="1"/>
    <col min="11771" max="11771" width="10.28515625" style="1" customWidth="1"/>
    <col min="11772" max="11772" width="4.85546875" style="1" customWidth="1"/>
    <col min="11773" max="11773" width="8.28515625" style="1" customWidth="1"/>
    <col min="11774" max="11774" width="6.42578125" style="1" customWidth="1"/>
    <col min="11775" max="11775" width="11.7109375" style="1" bestFit="1" customWidth="1"/>
    <col min="11776" max="11776" width="11.42578125" style="1"/>
    <col min="11777" max="11777" width="11.5703125" style="1" customWidth="1"/>
    <col min="11778" max="12018" width="11.42578125" style="1"/>
    <col min="12019" max="12019" width="12.7109375" style="1" customWidth="1"/>
    <col min="12020" max="12020" width="35.5703125" style="1" customWidth="1"/>
    <col min="12021" max="12021" width="11.5703125" style="1" customWidth="1"/>
    <col min="12022" max="12022" width="10.42578125" style="1" customWidth="1"/>
    <col min="12023" max="12023" width="11.5703125" style="1" customWidth="1"/>
    <col min="12024" max="12024" width="10.140625" style="1" customWidth="1"/>
    <col min="12025" max="12025" width="9.85546875" style="1" customWidth="1"/>
    <col min="12026" max="12026" width="6.85546875" style="1" customWidth="1"/>
    <col min="12027" max="12027" width="10.28515625" style="1" customWidth="1"/>
    <col min="12028" max="12028" width="4.85546875" style="1" customWidth="1"/>
    <col min="12029" max="12029" width="8.28515625" style="1" customWidth="1"/>
    <col min="12030" max="12030" width="6.42578125" style="1" customWidth="1"/>
    <col min="12031" max="12031" width="11.7109375" style="1" bestFit="1" customWidth="1"/>
    <col min="12032" max="12032" width="11.42578125" style="1"/>
    <col min="12033" max="12033" width="11.5703125" style="1" customWidth="1"/>
    <col min="12034" max="12274" width="11.42578125" style="1"/>
    <col min="12275" max="12275" width="12.7109375" style="1" customWidth="1"/>
    <col min="12276" max="12276" width="35.5703125" style="1" customWidth="1"/>
    <col min="12277" max="12277" width="11.5703125" style="1" customWidth="1"/>
    <col min="12278" max="12278" width="10.42578125" style="1" customWidth="1"/>
    <col min="12279" max="12279" width="11.5703125" style="1" customWidth="1"/>
    <col min="12280" max="12280" width="10.140625" style="1" customWidth="1"/>
    <col min="12281" max="12281" width="9.85546875" style="1" customWidth="1"/>
    <col min="12282" max="12282" width="6.85546875" style="1" customWidth="1"/>
    <col min="12283" max="12283" width="10.28515625" style="1" customWidth="1"/>
    <col min="12284" max="12284" width="4.85546875" style="1" customWidth="1"/>
    <col min="12285" max="12285" width="8.28515625" style="1" customWidth="1"/>
    <col min="12286" max="12286" width="6.42578125" style="1" customWidth="1"/>
    <col min="12287" max="12287" width="11.7109375" style="1" bestFit="1" customWidth="1"/>
    <col min="12288" max="12288" width="11.42578125" style="1"/>
    <col min="12289" max="12289" width="11.5703125" style="1" customWidth="1"/>
    <col min="12290" max="12530" width="11.42578125" style="1"/>
    <col min="12531" max="12531" width="12.7109375" style="1" customWidth="1"/>
    <col min="12532" max="12532" width="35.5703125" style="1" customWidth="1"/>
    <col min="12533" max="12533" width="11.5703125" style="1" customWidth="1"/>
    <col min="12534" max="12534" width="10.42578125" style="1" customWidth="1"/>
    <col min="12535" max="12535" width="11.5703125" style="1" customWidth="1"/>
    <col min="12536" max="12536" width="10.140625" style="1" customWidth="1"/>
    <col min="12537" max="12537" width="9.85546875" style="1" customWidth="1"/>
    <col min="12538" max="12538" width="6.85546875" style="1" customWidth="1"/>
    <col min="12539" max="12539" width="10.28515625" style="1" customWidth="1"/>
    <col min="12540" max="12540" width="4.85546875" style="1" customWidth="1"/>
    <col min="12541" max="12541" width="8.28515625" style="1" customWidth="1"/>
    <col min="12542" max="12542" width="6.42578125" style="1" customWidth="1"/>
    <col min="12543" max="12543" width="11.7109375" style="1" bestFit="1" customWidth="1"/>
    <col min="12544" max="12544" width="11.42578125" style="1"/>
    <col min="12545" max="12545" width="11.5703125" style="1" customWidth="1"/>
    <col min="12546" max="12786" width="11.42578125" style="1"/>
    <col min="12787" max="12787" width="12.7109375" style="1" customWidth="1"/>
    <col min="12788" max="12788" width="35.5703125" style="1" customWidth="1"/>
    <col min="12789" max="12789" width="11.5703125" style="1" customWidth="1"/>
    <col min="12790" max="12790" width="10.42578125" style="1" customWidth="1"/>
    <col min="12791" max="12791" width="11.5703125" style="1" customWidth="1"/>
    <col min="12792" max="12792" width="10.140625" style="1" customWidth="1"/>
    <col min="12793" max="12793" width="9.85546875" style="1" customWidth="1"/>
    <col min="12794" max="12794" width="6.85546875" style="1" customWidth="1"/>
    <col min="12795" max="12795" width="10.28515625" style="1" customWidth="1"/>
    <col min="12796" max="12796" width="4.85546875" style="1" customWidth="1"/>
    <col min="12797" max="12797" width="8.28515625" style="1" customWidth="1"/>
    <col min="12798" max="12798" width="6.42578125" style="1" customWidth="1"/>
    <col min="12799" max="12799" width="11.7109375" style="1" bestFit="1" customWidth="1"/>
    <col min="12800" max="12800" width="11.42578125" style="1"/>
    <col min="12801" max="12801" width="11.5703125" style="1" customWidth="1"/>
    <col min="12802" max="13042" width="11.42578125" style="1"/>
    <col min="13043" max="13043" width="12.7109375" style="1" customWidth="1"/>
    <col min="13044" max="13044" width="35.5703125" style="1" customWidth="1"/>
    <col min="13045" max="13045" width="11.5703125" style="1" customWidth="1"/>
    <col min="13046" max="13046" width="10.42578125" style="1" customWidth="1"/>
    <col min="13047" max="13047" width="11.5703125" style="1" customWidth="1"/>
    <col min="13048" max="13048" width="10.140625" style="1" customWidth="1"/>
    <col min="13049" max="13049" width="9.85546875" style="1" customWidth="1"/>
    <col min="13050" max="13050" width="6.85546875" style="1" customWidth="1"/>
    <col min="13051" max="13051" width="10.28515625" style="1" customWidth="1"/>
    <col min="13052" max="13052" width="4.85546875" style="1" customWidth="1"/>
    <col min="13053" max="13053" width="8.28515625" style="1" customWidth="1"/>
    <col min="13054" max="13054" width="6.42578125" style="1" customWidth="1"/>
    <col min="13055" max="13055" width="11.7109375" style="1" bestFit="1" customWidth="1"/>
    <col min="13056" max="13056" width="11.42578125" style="1"/>
    <col min="13057" max="13057" width="11.5703125" style="1" customWidth="1"/>
    <col min="13058" max="13298" width="11.42578125" style="1"/>
    <col min="13299" max="13299" width="12.7109375" style="1" customWidth="1"/>
    <col min="13300" max="13300" width="35.5703125" style="1" customWidth="1"/>
    <col min="13301" max="13301" width="11.5703125" style="1" customWidth="1"/>
    <col min="13302" max="13302" width="10.42578125" style="1" customWidth="1"/>
    <col min="13303" max="13303" width="11.5703125" style="1" customWidth="1"/>
    <col min="13304" max="13304" width="10.140625" style="1" customWidth="1"/>
    <col min="13305" max="13305" width="9.85546875" style="1" customWidth="1"/>
    <col min="13306" max="13306" width="6.85546875" style="1" customWidth="1"/>
    <col min="13307" max="13307" width="10.28515625" style="1" customWidth="1"/>
    <col min="13308" max="13308" width="4.85546875" style="1" customWidth="1"/>
    <col min="13309" max="13309" width="8.28515625" style="1" customWidth="1"/>
    <col min="13310" max="13310" width="6.42578125" style="1" customWidth="1"/>
    <col min="13311" max="13311" width="11.7109375" style="1" bestFit="1" customWidth="1"/>
    <col min="13312" max="13312" width="11.42578125" style="1"/>
    <col min="13313" max="13313" width="11.5703125" style="1" customWidth="1"/>
    <col min="13314" max="13554" width="11.42578125" style="1"/>
    <col min="13555" max="13555" width="12.7109375" style="1" customWidth="1"/>
    <col min="13556" max="13556" width="35.5703125" style="1" customWidth="1"/>
    <col min="13557" max="13557" width="11.5703125" style="1" customWidth="1"/>
    <col min="13558" max="13558" width="10.42578125" style="1" customWidth="1"/>
    <col min="13559" max="13559" width="11.5703125" style="1" customWidth="1"/>
    <col min="13560" max="13560" width="10.140625" style="1" customWidth="1"/>
    <col min="13561" max="13561" width="9.85546875" style="1" customWidth="1"/>
    <col min="13562" max="13562" width="6.85546875" style="1" customWidth="1"/>
    <col min="13563" max="13563" width="10.28515625" style="1" customWidth="1"/>
    <col min="13564" max="13564" width="4.85546875" style="1" customWidth="1"/>
    <col min="13565" max="13565" width="8.28515625" style="1" customWidth="1"/>
    <col min="13566" max="13566" width="6.42578125" style="1" customWidth="1"/>
    <col min="13567" max="13567" width="11.7109375" style="1" bestFit="1" customWidth="1"/>
    <col min="13568" max="13568" width="11.42578125" style="1"/>
    <col min="13569" max="13569" width="11.5703125" style="1" customWidth="1"/>
    <col min="13570" max="13810" width="11.42578125" style="1"/>
    <col min="13811" max="13811" width="12.7109375" style="1" customWidth="1"/>
    <col min="13812" max="13812" width="35.5703125" style="1" customWidth="1"/>
    <col min="13813" max="13813" width="11.5703125" style="1" customWidth="1"/>
    <col min="13814" max="13814" width="10.42578125" style="1" customWidth="1"/>
    <col min="13815" max="13815" width="11.5703125" style="1" customWidth="1"/>
    <col min="13816" max="13816" width="10.140625" style="1" customWidth="1"/>
    <col min="13817" max="13817" width="9.85546875" style="1" customWidth="1"/>
    <col min="13818" max="13818" width="6.85546875" style="1" customWidth="1"/>
    <col min="13819" max="13819" width="10.28515625" style="1" customWidth="1"/>
    <col min="13820" max="13820" width="4.85546875" style="1" customWidth="1"/>
    <col min="13821" max="13821" width="8.28515625" style="1" customWidth="1"/>
    <col min="13822" max="13822" width="6.42578125" style="1" customWidth="1"/>
    <col min="13823" max="13823" width="11.7109375" style="1" bestFit="1" customWidth="1"/>
    <col min="13824" max="13824" width="11.42578125" style="1"/>
    <col min="13825" max="13825" width="11.5703125" style="1" customWidth="1"/>
    <col min="13826" max="14066" width="11.42578125" style="1"/>
    <col min="14067" max="14067" width="12.7109375" style="1" customWidth="1"/>
    <col min="14068" max="14068" width="35.5703125" style="1" customWidth="1"/>
    <col min="14069" max="14069" width="11.5703125" style="1" customWidth="1"/>
    <col min="14070" max="14070" width="10.42578125" style="1" customWidth="1"/>
    <col min="14071" max="14071" width="11.5703125" style="1" customWidth="1"/>
    <col min="14072" max="14072" width="10.140625" style="1" customWidth="1"/>
    <col min="14073" max="14073" width="9.85546875" style="1" customWidth="1"/>
    <col min="14074" max="14074" width="6.85546875" style="1" customWidth="1"/>
    <col min="14075" max="14075" width="10.28515625" style="1" customWidth="1"/>
    <col min="14076" max="14076" width="4.85546875" style="1" customWidth="1"/>
    <col min="14077" max="14077" width="8.28515625" style="1" customWidth="1"/>
    <col min="14078" max="14078" width="6.42578125" style="1" customWidth="1"/>
    <col min="14079" max="14079" width="11.7109375" style="1" bestFit="1" customWidth="1"/>
    <col min="14080" max="14080" width="11.42578125" style="1"/>
    <col min="14081" max="14081" width="11.5703125" style="1" customWidth="1"/>
    <col min="14082" max="14322" width="11.42578125" style="1"/>
    <col min="14323" max="14323" width="12.7109375" style="1" customWidth="1"/>
    <col min="14324" max="14324" width="35.5703125" style="1" customWidth="1"/>
    <col min="14325" max="14325" width="11.5703125" style="1" customWidth="1"/>
    <col min="14326" max="14326" width="10.42578125" style="1" customWidth="1"/>
    <col min="14327" max="14327" width="11.5703125" style="1" customWidth="1"/>
    <col min="14328" max="14328" width="10.140625" style="1" customWidth="1"/>
    <col min="14329" max="14329" width="9.85546875" style="1" customWidth="1"/>
    <col min="14330" max="14330" width="6.85546875" style="1" customWidth="1"/>
    <col min="14331" max="14331" width="10.28515625" style="1" customWidth="1"/>
    <col min="14332" max="14332" width="4.85546875" style="1" customWidth="1"/>
    <col min="14333" max="14333" width="8.28515625" style="1" customWidth="1"/>
    <col min="14334" max="14334" width="6.42578125" style="1" customWidth="1"/>
    <col min="14335" max="14335" width="11.7109375" style="1" bestFit="1" customWidth="1"/>
    <col min="14336" max="14336" width="11.42578125" style="1"/>
    <col min="14337" max="14337" width="11.5703125" style="1" customWidth="1"/>
    <col min="14338" max="14578" width="11.42578125" style="1"/>
    <col min="14579" max="14579" width="12.7109375" style="1" customWidth="1"/>
    <col min="14580" max="14580" width="35.5703125" style="1" customWidth="1"/>
    <col min="14581" max="14581" width="11.5703125" style="1" customWidth="1"/>
    <col min="14582" max="14582" width="10.42578125" style="1" customWidth="1"/>
    <col min="14583" max="14583" width="11.5703125" style="1" customWidth="1"/>
    <col min="14584" max="14584" width="10.140625" style="1" customWidth="1"/>
    <col min="14585" max="14585" width="9.85546875" style="1" customWidth="1"/>
    <col min="14586" max="14586" width="6.85546875" style="1" customWidth="1"/>
    <col min="14587" max="14587" width="10.28515625" style="1" customWidth="1"/>
    <col min="14588" max="14588" width="4.85546875" style="1" customWidth="1"/>
    <col min="14589" max="14589" width="8.28515625" style="1" customWidth="1"/>
    <col min="14590" max="14590" width="6.42578125" style="1" customWidth="1"/>
    <col min="14591" max="14591" width="11.7109375" style="1" bestFit="1" customWidth="1"/>
    <col min="14592" max="14592" width="11.42578125" style="1"/>
    <col min="14593" max="14593" width="11.5703125" style="1" customWidth="1"/>
    <col min="14594" max="14834" width="11.42578125" style="1"/>
    <col min="14835" max="14835" width="12.7109375" style="1" customWidth="1"/>
    <col min="14836" max="14836" width="35.5703125" style="1" customWidth="1"/>
    <col min="14837" max="14837" width="11.5703125" style="1" customWidth="1"/>
    <col min="14838" max="14838" width="10.42578125" style="1" customWidth="1"/>
    <col min="14839" max="14839" width="11.5703125" style="1" customWidth="1"/>
    <col min="14840" max="14840" width="10.140625" style="1" customWidth="1"/>
    <col min="14841" max="14841" width="9.85546875" style="1" customWidth="1"/>
    <col min="14842" max="14842" width="6.85546875" style="1" customWidth="1"/>
    <col min="14843" max="14843" width="10.28515625" style="1" customWidth="1"/>
    <col min="14844" max="14844" width="4.85546875" style="1" customWidth="1"/>
    <col min="14845" max="14845" width="8.28515625" style="1" customWidth="1"/>
    <col min="14846" max="14846" width="6.42578125" style="1" customWidth="1"/>
    <col min="14847" max="14847" width="11.7109375" style="1" bestFit="1" customWidth="1"/>
    <col min="14848" max="14848" width="11.42578125" style="1"/>
    <col min="14849" max="14849" width="11.5703125" style="1" customWidth="1"/>
    <col min="14850" max="15090" width="11.42578125" style="1"/>
    <col min="15091" max="15091" width="12.7109375" style="1" customWidth="1"/>
    <col min="15092" max="15092" width="35.5703125" style="1" customWidth="1"/>
    <col min="15093" max="15093" width="11.5703125" style="1" customWidth="1"/>
    <col min="15094" max="15094" width="10.42578125" style="1" customWidth="1"/>
    <col min="15095" max="15095" width="11.5703125" style="1" customWidth="1"/>
    <col min="15096" max="15096" width="10.140625" style="1" customWidth="1"/>
    <col min="15097" max="15097" width="9.85546875" style="1" customWidth="1"/>
    <col min="15098" max="15098" width="6.85546875" style="1" customWidth="1"/>
    <col min="15099" max="15099" width="10.28515625" style="1" customWidth="1"/>
    <col min="15100" max="15100" width="4.85546875" style="1" customWidth="1"/>
    <col min="15101" max="15101" width="8.28515625" style="1" customWidth="1"/>
    <col min="15102" max="15102" width="6.42578125" style="1" customWidth="1"/>
    <col min="15103" max="15103" width="11.7109375" style="1" bestFit="1" customWidth="1"/>
    <col min="15104" max="15104" width="11.42578125" style="1"/>
    <col min="15105" max="15105" width="11.5703125" style="1" customWidth="1"/>
    <col min="15106" max="15346" width="11.42578125" style="1"/>
    <col min="15347" max="15347" width="12.7109375" style="1" customWidth="1"/>
    <col min="15348" max="15348" width="35.5703125" style="1" customWidth="1"/>
    <col min="15349" max="15349" width="11.5703125" style="1" customWidth="1"/>
    <col min="15350" max="15350" width="10.42578125" style="1" customWidth="1"/>
    <col min="15351" max="15351" width="11.5703125" style="1" customWidth="1"/>
    <col min="15352" max="15352" width="10.140625" style="1" customWidth="1"/>
    <col min="15353" max="15353" width="9.85546875" style="1" customWidth="1"/>
    <col min="15354" max="15354" width="6.85546875" style="1" customWidth="1"/>
    <col min="15355" max="15355" width="10.28515625" style="1" customWidth="1"/>
    <col min="15356" max="15356" width="4.85546875" style="1" customWidth="1"/>
    <col min="15357" max="15357" width="8.28515625" style="1" customWidth="1"/>
    <col min="15358" max="15358" width="6.42578125" style="1" customWidth="1"/>
    <col min="15359" max="15359" width="11.7109375" style="1" bestFit="1" customWidth="1"/>
    <col min="15360" max="15360" width="11.42578125" style="1"/>
    <col min="15361" max="15361" width="11.5703125" style="1" customWidth="1"/>
    <col min="15362" max="15602" width="11.42578125" style="1"/>
    <col min="15603" max="15603" width="12.7109375" style="1" customWidth="1"/>
    <col min="15604" max="15604" width="35.5703125" style="1" customWidth="1"/>
    <col min="15605" max="15605" width="11.5703125" style="1" customWidth="1"/>
    <col min="15606" max="15606" width="10.42578125" style="1" customWidth="1"/>
    <col min="15607" max="15607" width="11.5703125" style="1" customWidth="1"/>
    <col min="15608" max="15608" width="10.140625" style="1" customWidth="1"/>
    <col min="15609" max="15609" width="9.85546875" style="1" customWidth="1"/>
    <col min="15610" max="15610" width="6.85546875" style="1" customWidth="1"/>
    <col min="15611" max="15611" width="10.28515625" style="1" customWidth="1"/>
    <col min="15612" max="15612" width="4.85546875" style="1" customWidth="1"/>
    <col min="15613" max="15613" width="8.28515625" style="1" customWidth="1"/>
    <col min="15614" max="15614" width="6.42578125" style="1" customWidth="1"/>
    <col min="15615" max="15615" width="11.7109375" style="1" bestFit="1" customWidth="1"/>
    <col min="15616" max="15616" width="11.42578125" style="1"/>
    <col min="15617" max="15617" width="11.5703125" style="1" customWidth="1"/>
    <col min="15618" max="15858" width="11.42578125" style="1"/>
    <col min="15859" max="15859" width="12.7109375" style="1" customWidth="1"/>
    <col min="15860" max="15860" width="35.5703125" style="1" customWidth="1"/>
    <col min="15861" max="15861" width="11.5703125" style="1" customWidth="1"/>
    <col min="15862" max="15862" width="10.42578125" style="1" customWidth="1"/>
    <col min="15863" max="15863" width="11.5703125" style="1" customWidth="1"/>
    <col min="15864" max="15864" width="10.140625" style="1" customWidth="1"/>
    <col min="15865" max="15865" width="9.85546875" style="1" customWidth="1"/>
    <col min="15866" max="15866" width="6.85546875" style="1" customWidth="1"/>
    <col min="15867" max="15867" width="10.28515625" style="1" customWidth="1"/>
    <col min="15868" max="15868" width="4.85546875" style="1" customWidth="1"/>
    <col min="15869" max="15869" width="8.28515625" style="1" customWidth="1"/>
    <col min="15870" max="15870" width="6.42578125" style="1" customWidth="1"/>
    <col min="15871" max="15871" width="11.7109375" style="1" bestFit="1" customWidth="1"/>
    <col min="15872" max="15872" width="11.42578125" style="1"/>
    <col min="15873" max="15873" width="11.5703125" style="1" customWidth="1"/>
    <col min="15874" max="16114" width="11.42578125" style="1"/>
    <col min="16115" max="16115" width="12.7109375" style="1" customWidth="1"/>
    <col min="16116" max="16116" width="35.5703125" style="1" customWidth="1"/>
    <col min="16117" max="16117" width="11.5703125" style="1" customWidth="1"/>
    <col min="16118" max="16118" width="10.42578125" style="1" customWidth="1"/>
    <col min="16119" max="16119" width="11.5703125" style="1" customWidth="1"/>
    <col min="16120" max="16120" width="10.140625" style="1" customWidth="1"/>
    <col min="16121" max="16121" width="9.85546875" style="1" customWidth="1"/>
    <col min="16122" max="16122" width="6.85546875" style="1" customWidth="1"/>
    <col min="16123" max="16123" width="10.28515625" style="1" customWidth="1"/>
    <col min="16124" max="16124" width="4.85546875" style="1" customWidth="1"/>
    <col min="16125" max="16125" width="8.28515625" style="1" customWidth="1"/>
    <col min="16126" max="16126" width="6.42578125" style="1" customWidth="1"/>
    <col min="16127" max="16127" width="11.7109375" style="1" bestFit="1" customWidth="1"/>
    <col min="16128" max="16128" width="11.42578125" style="1"/>
    <col min="16129" max="16129" width="11.5703125" style="1" customWidth="1"/>
    <col min="16130" max="16384" width="11.42578125" style="1"/>
  </cols>
  <sheetData>
    <row r="1" spans="1:10" ht="24.75" customHeight="1" x14ac:dyDescent="0.2">
      <c r="A1" s="248" t="s">
        <v>214</v>
      </c>
      <c r="B1" s="248"/>
      <c r="C1" s="248"/>
      <c r="D1" s="248"/>
      <c r="E1" s="248"/>
      <c r="F1" s="243"/>
      <c r="G1" s="243"/>
      <c r="H1" s="243"/>
      <c r="I1" s="243"/>
      <c r="J1" s="2"/>
    </row>
    <row r="2" spans="1:10" ht="27" customHeight="1" x14ac:dyDescent="0.2">
      <c r="A2" s="248" t="s">
        <v>215</v>
      </c>
      <c r="B2" s="248"/>
      <c r="C2" s="248"/>
      <c r="D2" s="248"/>
      <c r="E2" s="248"/>
      <c r="F2" s="142"/>
      <c r="G2" s="142"/>
      <c r="H2" s="142"/>
      <c r="I2" s="142"/>
      <c r="J2" s="2"/>
    </row>
    <row r="3" spans="1:10" s="3" customFormat="1" ht="27.75" customHeight="1" x14ac:dyDescent="0.2">
      <c r="A3" s="246" t="s">
        <v>194</v>
      </c>
      <c r="B3" s="247"/>
      <c r="C3" s="143" t="s">
        <v>195</v>
      </c>
      <c r="D3" s="143" t="s">
        <v>216</v>
      </c>
      <c r="E3" s="172" t="s">
        <v>217</v>
      </c>
      <c r="F3" s="4"/>
      <c r="G3" s="4"/>
      <c r="H3" s="4"/>
      <c r="I3" s="4"/>
      <c r="J3" s="5"/>
    </row>
    <row r="4" spans="1:10" s="3" customFormat="1" ht="12" customHeight="1" x14ac:dyDescent="0.2">
      <c r="A4" s="168">
        <v>1</v>
      </c>
      <c r="B4" s="169">
        <v>2</v>
      </c>
      <c r="C4" s="170">
        <v>3</v>
      </c>
      <c r="D4" s="171">
        <v>4</v>
      </c>
      <c r="E4" s="171">
        <v>5</v>
      </c>
      <c r="F4" s="4"/>
      <c r="G4" s="4"/>
      <c r="H4" s="4"/>
      <c r="I4" s="4"/>
      <c r="J4" s="5"/>
    </row>
    <row r="5" spans="1:10" s="3" customFormat="1" ht="13.5" customHeight="1" x14ac:dyDescent="0.2">
      <c r="A5" s="6" t="s">
        <v>0</v>
      </c>
      <c r="B5" s="7"/>
      <c r="C5" s="46">
        <f>C6</f>
        <v>1604.87</v>
      </c>
      <c r="D5" s="46">
        <f t="shared" ref="D5:E9" si="0">D6</f>
        <v>0</v>
      </c>
      <c r="E5" s="46">
        <f t="shared" si="0"/>
        <v>0</v>
      </c>
      <c r="F5" s="8"/>
      <c r="G5" s="8"/>
      <c r="H5" s="8"/>
      <c r="I5" s="8"/>
      <c r="J5" s="9"/>
    </row>
    <row r="6" spans="1:10" s="3" customFormat="1" ht="21.75" customHeight="1" x14ac:dyDescent="0.2">
      <c r="A6" s="10" t="s">
        <v>1</v>
      </c>
      <c r="B6" s="11" t="s">
        <v>2</v>
      </c>
      <c r="C6" s="47">
        <f>C7</f>
        <v>1604.87</v>
      </c>
      <c r="D6" s="47">
        <f t="shared" si="0"/>
        <v>0</v>
      </c>
      <c r="E6" s="47">
        <f t="shared" si="0"/>
        <v>0</v>
      </c>
      <c r="F6" s="8"/>
      <c r="G6" s="8"/>
      <c r="H6" s="8"/>
      <c r="I6" s="8"/>
      <c r="J6" s="5"/>
    </row>
    <row r="7" spans="1:10" s="3" customFormat="1" ht="24.75" customHeight="1" x14ac:dyDescent="0.2">
      <c r="A7" s="12" t="s">
        <v>3</v>
      </c>
      <c r="B7" s="13" t="s">
        <v>4</v>
      </c>
      <c r="C7" s="48">
        <f>C8</f>
        <v>1604.87</v>
      </c>
      <c r="D7" s="48">
        <f t="shared" si="0"/>
        <v>0</v>
      </c>
      <c r="E7" s="48">
        <f t="shared" si="0"/>
        <v>0</v>
      </c>
      <c r="F7" s="8"/>
      <c r="G7" s="8"/>
      <c r="H7" s="8"/>
      <c r="I7" s="8"/>
      <c r="J7" s="5"/>
    </row>
    <row r="8" spans="1:10" s="3" customFormat="1" ht="15" customHeight="1" x14ac:dyDescent="0.2">
      <c r="A8" s="14" t="s">
        <v>5</v>
      </c>
      <c r="B8" s="15" t="s">
        <v>6</v>
      </c>
      <c r="C8" s="49">
        <f>C9</f>
        <v>1604.87</v>
      </c>
      <c r="D8" s="49">
        <f t="shared" si="0"/>
        <v>0</v>
      </c>
      <c r="E8" s="49">
        <f t="shared" si="0"/>
        <v>0</v>
      </c>
      <c r="F8" s="8"/>
      <c r="G8" s="8"/>
      <c r="H8" s="8"/>
      <c r="I8" s="8"/>
      <c r="J8" s="5"/>
    </row>
    <row r="9" spans="1:10" s="3" customFormat="1" ht="12.75" customHeight="1" x14ac:dyDescent="0.2">
      <c r="A9" s="16">
        <v>3</v>
      </c>
      <c r="B9" s="17" t="s">
        <v>7</v>
      </c>
      <c r="C9" s="50">
        <f>C10</f>
        <v>1604.87</v>
      </c>
      <c r="D9" s="50">
        <f t="shared" si="0"/>
        <v>0</v>
      </c>
      <c r="E9" s="50">
        <f t="shared" si="0"/>
        <v>0</v>
      </c>
      <c r="F9" s="8"/>
      <c r="G9" s="8"/>
      <c r="H9" s="8"/>
      <c r="I9" s="8"/>
      <c r="J9" s="5"/>
    </row>
    <row r="10" spans="1:10" s="3" customFormat="1" ht="12.75" customHeight="1" x14ac:dyDescent="0.2">
      <c r="A10" s="16">
        <v>32</v>
      </c>
      <c r="B10" s="17" t="s">
        <v>8</v>
      </c>
      <c r="C10" s="50">
        <f>C11+C12+C13</f>
        <v>1604.87</v>
      </c>
      <c r="D10" s="50">
        <f t="shared" ref="D10" si="1">D11+D12+D13</f>
        <v>0</v>
      </c>
      <c r="E10" s="50">
        <f t="shared" ref="E10" si="2">E11+E12+E13</f>
        <v>0</v>
      </c>
      <c r="F10" s="18"/>
      <c r="G10" s="18"/>
      <c r="H10" s="18"/>
      <c r="I10" s="18"/>
      <c r="J10" s="5"/>
    </row>
    <row r="11" spans="1:10" s="3" customFormat="1" ht="12.75" customHeight="1" x14ac:dyDescent="0.2">
      <c r="A11" s="19">
        <v>3222</v>
      </c>
      <c r="B11" s="20" t="s">
        <v>9</v>
      </c>
      <c r="C11" s="51">
        <v>921.3</v>
      </c>
      <c r="D11" s="51">
        <v>0</v>
      </c>
      <c r="E11" s="51">
        <v>0</v>
      </c>
      <c r="F11" s="18"/>
      <c r="G11" s="18"/>
      <c r="H11" s="18"/>
      <c r="I11" s="18"/>
      <c r="J11" s="5"/>
    </row>
    <row r="12" spans="1:10" s="3" customFormat="1" ht="12.75" customHeight="1" x14ac:dyDescent="0.2">
      <c r="A12" s="19">
        <v>3222</v>
      </c>
      <c r="B12" s="20" t="s">
        <v>10</v>
      </c>
      <c r="C12" s="51">
        <v>683.57</v>
      </c>
      <c r="D12" s="51">
        <v>0</v>
      </c>
      <c r="E12" s="51">
        <v>0</v>
      </c>
      <c r="F12" s="18"/>
      <c r="G12" s="18"/>
      <c r="H12" s="18"/>
      <c r="I12" s="18"/>
      <c r="J12" s="5"/>
    </row>
    <row r="13" spans="1:10" s="3" customFormat="1" ht="12.75" customHeight="1" x14ac:dyDescent="0.2">
      <c r="A13" s="19">
        <v>3222</v>
      </c>
      <c r="B13" s="20" t="s">
        <v>11</v>
      </c>
      <c r="C13" s="51">
        <v>0</v>
      </c>
      <c r="D13" s="51">
        <v>0</v>
      </c>
      <c r="E13" s="51">
        <v>0</v>
      </c>
      <c r="F13" s="18"/>
      <c r="G13" s="18"/>
      <c r="H13" s="18"/>
      <c r="I13" s="18"/>
      <c r="J13" s="5"/>
    </row>
    <row r="14" spans="1:10" ht="14.25" customHeight="1" x14ac:dyDescent="0.2">
      <c r="A14" s="6" t="s">
        <v>12</v>
      </c>
      <c r="B14" s="7"/>
      <c r="C14" s="46">
        <f>C15</f>
        <v>36476.679999999993</v>
      </c>
      <c r="D14" s="53">
        <f t="shared" ref="D14:E14" si="3">D15</f>
        <v>41827</v>
      </c>
      <c r="E14" s="53">
        <f t="shared" si="3"/>
        <v>37820</v>
      </c>
      <c r="F14" s="8"/>
      <c r="G14" s="8"/>
      <c r="H14" s="8"/>
      <c r="I14" s="8"/>
      <c r="J14" s="9"/>
    </row>
    <row r="15" spans="1:10" ht="37.5" customHeight="1" x14ac:dyDescent="0.2">
      <c r="A15" s="21" t="s">
        <v>13</v>
      </c>
      <c r="B15" s="11" t="s">
        <v>14</v>
      </c>
      <c r="C15" s="47">
        <f>C16+C42+C49</f>
        <v>36476.679999999993</v>
      </c>
      <c r="D15" s="47">
        <f t="shared" ref="D15:E15" si="4">D16+D42+D49</f>
        <v>41827</v>
      </c>
      <c r="E15" s="47">
        <f t="shared" si="4"/>
        <v>37820</v>
      </c>
      <c r="F15" s="8"/>
      <c r="G15" s="8"/>
      <c r="H15" s="8"/>
      <c r="I15" s="8"/>
      <c r="J15" s="2"/>
    </row>
    <row r="16" spans="1:10" ht="21" customHeight="1" x14ac:dyDescent="0.2">
      <c r="A16" s="12" t="s">
        <v>15</v>
      </c>
      <c r="B16" s="13" t="s">
        <v>7</v>
      </c>
      <c r="C16" s="48">
        <f>C18</f>
        <v>27294.749999999993</v>
      </c>
      <c r="D16" s="48">
        <f>D18</f>
        <v>36779</v>
      </c>
      <c r="E16" s="48">
        <f>E18</f>
        <v>32397</v>
      </c>
      <c r="F16" s="8"/>
      <c r="G16" s="8"/>
      <c r="H16" s="8"/>
      <c r="I16" s="8"/>
      <c r="J16" s="2"/>
    </row>
    <row r="17" spans="1:10" ht="15" customHeight="1" x14ac:dyDescent="0.2">
      <c r="A17" s="14" t="s">
        <v>16</v>
      </c>
      <c r="B17" s="15" t="s">
        <v>17</v>
      </c>
      <c r="C17" s="49">
        <f>C18</f>
        <v>27294.749999999993</v>
      </c>
      <c r="D17" s="49">
        <f t="shared" ref="D17:E17" si="5">D18</f>
        <v>36779</v>
      </c>
      <c r="E17" s="49">
        <f t="shared" si="5"/>
        <v>32397</v>
      </c>
      <c r="F17" s="8"/>
      <c r="G17" s="8"/>
      <c r="H17" s="8"/>
      <c r="I17" s="8"/>
      <c r="J17" s="2"/>
    </row>
    <row r="18" spans="1:10" ht="12.75" customHeight="1" x14ac:dyDescent="0.2">
      <c r="A18" s="16">
        <v>3</v>
      </c>
      <c r="B18" s="17" t="s">
        <v>7</v>
      </c>
      <c r="C18" s="50">
        <f>C19+C39</f>
        <v>27294.749999999993</v>
      </c>
      <c r="D18" s="50">
        <f>D19+D39</f>
        <v>36779</v>
      </c>
      <c r="E18" s="50">
        <f>E19+E39</f>
        <v>32397</v>
      </c>
      <c r="F18" s="8"/>
      <c r="G18" s="8"/>
      <c r="H18" s="8"/>
      <c r="I18" s="8"/>
      <c r="J18" s="2"/>
    </row>
    <row r="19" spans="1:10" s="3" customFormat="1" x14ac:dyDescent="0.2">
      <c r="A19" s="16">
        <v>32</v>
      </c>
      <c r="B19" s="17" t="s">
        <v>8</v>
      </c>
      <c r="C19" s="50">
        <f>SUM(C20:C38)</f>
        <v>26673.199999999993</v>
      </c>
      <c r="D19" s="50">
        <f>SUM(D20:D38)</f>
        <v>35922.36</v>
      </c>
      <c r="E19" s="50">
        <f>SUM(E20:E38)</f>
        <v>31540.36</v>
      </c>
      <c r="F19" s="8"/>
      <c r="G19" s="8"/>
      <c r="H19" s="8"/>
      <c r="I19" s="8"/>
      <c r="J19" s="5"/>
    </row>
    <row r="20" spans="1:10" x14ac:dyDescent="0.2">
      <c r="A20" s="22">
        <v>3211</v>
      </c>
      <c r="B20" s="20" t="s">
        <v>18</v>
      </c>
      <c r="C20" s="51">
        <v>2967.85</v>
      </c>
      <c r="D20" s="51">
        <v>2600</v>
      </c>
      <c r="E20" s="51">
        <v>2600</v>
      </c>
      <c r="F20" s="18"/>
      <c r="G20" s="18"/>
      <c r="H20" s="18"/>
      <c r="I20" s="18"/>
      <c r="J20" s="2"/>
    </row>
    <row r="21" spans="1:10" x14ac:dyDescent="0.2">
      <c r="A21" s="22">
        <v>3213</v>
      </c>
      <c r="B21" s="20" t="s">
        <v>19</v>
      </c>
      <c r="C21" s="51">
        <v>333.18</v>
      </c>
      <c r="D21" s="51">
        <v>250</v>
      </c>
      <c r="E21" s="51">
        <v>250</v>
      </c>
      <c r="F21" s="18"/>
      <c r="G21" s="18"/>
      <c r="H21" s="18"/>
      <c r="I21" s="18"/>
      <c r="J21" s="2"/>
    </row>
    <row r="22" spans="1:10" x14ac:dyDescent="0.2">
      <c r="A22" s="22">
        <v>3214</v>
      </c>
      <c r="B22" s="20" t="s">
        <v>20</v>
      </c>
      <c r="C22" s="51">
        <v>0</v>
      </c>
      <c r="D22" s="51">
        <v>15</v>
      </c>
      <c r="E22" s="51">
        <v>15</v>
      </c>
      <c r="F22" s="18"/>
      <c r="G22" s="18"/>
      <c r="H22" s="18"/>
      <c r="I22" s="18"/>
      <c r="J22" s="2"/>
    </row>
    <row r="23" spans="1:10" x14ac:dyDescent="0.2">
      <c r="A23" s="22">
        <v>3221</v>
      </c>
      <c r="B23" s="20" t="s">
        <v>21</v>
      </c>
      <c r="C23" s="51">
        <v>5120.34</v>
      </c>
      <c r="D23" s="51">
        <v>5924.68</v>
      </c>
      <c r="E23" s="51">
        <v>5925.36</v>
      </c>
      <c r="F23" s="18"/>
      <c r="G23" s="18"/>
      <c r="H23" s="18"/>
      <c r="I23" s="18"/>
      <c r="J23" s="2"/>
    </row>
    <row r="24" spans="1:10" s="2" customFormat="1" x14ac:dyDescent="0.2">
      <c r="A24" s="22">
        <v>3223</v>
      </c>
      <c r="B24" s="23" t="s">
        <v>22</v>
      </c>
      <c r="C24" s="54">
        <v>8541.8799999999992</v>
      </c>
      <c r="D24" s="54">
        <v>15000</v>
      </c>
      <c r="E24" s="54">
        <v>12290</v>
      </c>
      <c r="F24" s="18"/>
      <c r="G24" s="18"/>
      <c r="H24" s="18"/>
      <c r="I24" s="18"/>
    </row>
    <row r="25" spans="1:10" x14ac:dyDescent="0.2">
      <c r="A25" s="22">
        <v>3225</v>
      </c>
      <c r="B25" s="20" t="s">
        <v>23</v>
      </c>
      <c r="C25" s="51">
        <v>344.17</v>
      </c>
      <c r="D25" s="51">
        <v>600</v>
      </c>
      <c r="E25" s="51">
        <v>600</v>
      </c>
      <c r="F25" s="18"/>
      <c r="G25" s="18"/>
      <c r="H25" s="18"/>
      <c r="I25" s="18"/>
      <c r="J25" s="2"/>
    </row>
    <row r="26" spans="1:10" x14ac:dyDescent="0.2">
      <c r="A26" s="22">
        <v>3227</v>
      </c>
      <c r="B26" s="20" t="s">
        <v>24</v>
      </c>
      <c r="C26" s="51">
        <v>125</v>
      </c>
      <c r="D26" s="51">
        <v>335</v>
      </c>
      <c r="E26" s="51">
        <v>335</v>
      </c>
      <c r="F26" s="18"/>
      <c r="G26" s="18"/>
      <c r="H26" s="18"/>
      <c r="I26" s="18"/>
      <c r="J26" s="2"/>
    </row>
    <row r="27" spans="1:10" x14ac:dyDescent="0.2">
      <c r="A27" s="22">
        <v>3231</v>
      </c>
      <c r="B27" s="20" t="s">
        <v>25</v>
      </c>
      <c r="C27" s="51">
        <v>1178.68</v>
      </c>
      <c r="D27" s="51">
        <v>1300</v>
      </c>
      <c r="E27" s="51">
        <v>1300</v>
      </c>
      <c r="F27" s="18"/>
      <c r="G27" s="18"/>
      <c r="H27" s="18"/>
      <c r="I27" s="18"/>
      <c r="J27" s="2"/>
    </row>
    <row r="28" spans="1:10" x14ac:dyDescent="0.2">
      <c r="A28" s="22">
        <v>3233</v>
      </c>
      <c r="B28" s="20" t="s">
        <v>106</v>
      </c>
      <c r="C28" s="51">
        <v>127.44</v>
      </c>
      <c r="D28" s="51">
        <v>130</v>
      </c>
      <c r="E28" s="51">
        <v>130</v>
      </c>
      <c r="F28" s="18"/>
      <c r="G28" s="18"/>
      <c r="H28" s="18"/>
      <c r="I28" s="18"/>
      <c r="J28" s="2"/>
    </row>
    <row r="29" spans="1:10" x14ac:dyDescent="0.2">
      <c r="A29" s="22">
        <v>3234</v>
      </c>
      <c r="B29" s="20" t="s">
        <v>26</v>
      </c>
      <c r="C29" s="51">
        <v>1758.22</v>
      </c>
      <c r="D29" s="51">
        <v>1600</v>
      </c>
      <c r="E29" s="51">
        <v>1600</v>
      </c>
      <c r="F29" s="18"/>
      <c r="G29" s="18"/>
      <c r="H29" s="18"/>
      <c r="I29" s="18"/>
      <c r="J29" s="2"/>
    </row>
    <row r="30" spans="1:10" x14ac:dyDescent="0.2">
      <c r="A30" s="22">
        <v>3235</v>
      </c>
      <c r="B30" s="20" t="s">
        <v>27</v>
      </c>
      <c r="C30" s="51">
        <v>124.44</v>
      </c>
      <c r="D30" s="51">
        <v>280</v>
      </c>
      <c r="E30" s="51">
        <v>200</v>
      </c>
      <c r="F30" s="18"/>
      <c r="G30" s="18"/>
      <c r="H30" s="18"/>
      <c r="I30" s="18"/>
      <c r="J30" s="2"/>
    </row>
    <row r="31" spans="1:10" x14ac:dyDescent="0.2">
      <c r="A31" s="22">
        <v>3236</v>
      </c>
      <c r="B31" s="20" t="s">
        <v>28</v>
      </c>
      <c r="C31" s="51">
        <v>1968.6</v>
      </c>
      <c r="D31" s="51">
        <v>3000</v>
      </c>
      <c r="E31" s="51">
        <v>2000</v>
      </c>
      <c r="F31" s="18"/>
      <c r="G31" s="18"/>
      <c r="H31" s="18"/>
      <c r="I31" s="18"/>
      <c r="J31" s="2"/>
    </row>
    <row r="32" spans="1:10" x14ac:dyDescent="0.2">
      <c r="A32" s="24">
        <v>3237</v>
      </c>
      <c r="B32" s="20" t="s">
        <v>29</v>
      </c>
      <c r="C32" s="51">
        <v>597.24</v>
      </c>
      <c r="D32" s="51">
        <v>400</v>
      </c>
      <c r="E32" s="51">
        <v>400</v>
      </c>
      <c r="F32" s="18"/>
      <c r="G32" s="18"/>
      <c r="H32" s="18"/>
      <c r="I32" s="18"/>
      <c r="J32" s="2"/>
    </row>
    <row r="33" spans="1:10" x14ac:dyDescent="0.2">
      <c r="A33" s="22">
        <v>3238</v>
      </c>
      <c r="B33" s="20" t="s">
        <v>30</v>
      </c>
      <c r="C33" s="51">
        <v>1184.53</v>
      </c>
      <c r="D33" s="51">
        <v>1195</v>
      </c>
      <c r="E33" s="51">
        <v>1195</v>
      </c>
      <c r="F33" s="18"/>
      <c r="G33" s="18"/>
      <c r="H33" s="18"/>
      <c r="I33" s="18"/>
      <c r="J33" s="2"/>
    </row>
    <row r="34" spans="1:10" x14ac:dyDescent="0.2">
      <c r="A34" s="22">
        <v>3239</v>
      </c>
      <c r="B34" s="20" t="s">
        <v>31</v>
      </c>
      <c r="C34" s="51">
        <v>1101.3</v>
      </c>
      <c r="D34" s="51">
        <v>1350</v>
      </c>
      <c r="E34" s="51">
        <v>1350</v>
      </c>
      <c r="F34" s="18"/>
      <c r="G34" s="18"/>
      <c r="H34" s="18"/>
      <c r="I34" s="18"/>
      <c r="J34" s="2"/>
    </row>
    <row r="35" spans="1:10" x14ac:dyDescent="0.2">
      <c r="A35" s="22">
        <v>3293</v>
      </c>
      <c r="B35" s="20" t="s">
        <v>32</v>
      </c>
      <c r="C35" s="51">
        <v>517.29</v>
      </c>
      <c r="D35" s="51">
        <v>265.45</v>
      </c>
      <c r="E35" s="51">
        <v>200</v>
      </c>
      <c r="F35" s="18"/>
      <c r="G35" s="18"/>
      <c r="H35" s="18"/>
      <c r="I35" s="18"/>
      <c r="J35" s="2"/>
    </row>
    <row r="36" spans="1:10" x14ac:dyDescent="0.2">
      <c r="A36" s="22">
        <v>3294</v>
      </c>
      <c r="B36" s="20" t="s">
        <v>33</v>
      </c>
      <c r="C36" s="51">
        <v>287.51</v>
      </c>
      <c r="D36" s="51">
        <v>300</v>
      </c>
      <c r="E36" s="51">
        <v>300</v>
      </c>
      <c r="F36" s="18"/>
      <c r="G36" s="18"/>
      <c r="H36" s="18"/>
      <c r="I36" s="18"/>
      <c r="J36" s="2"/>
    </row>
    <row r="37" spans="1:10" x14ac:dyDescent="0.2">
      <c r="A37" s="22">
        <v>3295</v>
      </c>
      <c r="B37" s="20" t="s">
        <v>34</v>
      </c>
      <c r="C37" s="51">
        <v>19.91</v>
      </c>
      <c r="D37" s="51">
        <v>50</v>
      </c>
      <c r="E37" s="51">
        <v>0</v>
      </c>
      <c r="F37" s="18"/>
      <c r="G37" s="18"/>
      <c r="H37" s="18"/>
      <c r="I37" s="18"/>
      <c r="J37" s="2"/>
    </row>
    <row r="38" spans="1:10" x14ac:dyDescent="0.2">
      <c r="A38" s="22">
        <v>3299</v>
      </c>
      <c r="B38" s="20" t="s">
        <v>35</v>
      </c>
      <c r="C38" s="51">
        <v>375.62</v>
      </c>
      <c r="D38" s="51">
        <v>1327.23</v>
      </c>
      <c r="E38" s="51">
        <v>850</v>
      </c>
      <c r="F38" s="18"/>
      <c r="G38" s="18"/>
      <c r="H38" s="18"/>
      <c r="I38" s="18"/>
      <c r="J38" s="2"/>
    </row>
    <row r="39" spans="1:10" s="3" customFormat="1" x14ac:dyDescent="0.2">
      <c r="A39" s="16">
        <v>34</v>
      </c>
      <c r="B39" s="17" t="s">
        <v>36</v>
      </c>
      <c r="C39" s="50">
        <f>SUM(C40:C41)</f>
        <v>621.54999999999995</v>
      </c>
      <c r="D39" s="50">
        <f>SUM(D40:D41)</f>
        <v>856.64</v>
      </c>
      <c r="E39" s="50">
        <f>SUM(E40:E41)</f>
        <v>856.64</v>
      </c>
      <c r="F39" s="18"/>
      <c r="G39" s="18"/>
      <c r="H39" s="18"/>
      <c r="I39" s="18"/>
      <c r="J39" s="5"/>
    </row>
    <row r="40" spans="1:10" s="3" customFormat="1" x14ac:dyDescent="0.2">
      <c r="A40" s="22">
        <v>3431</v>
      </c>
      <c r="B40" s="20" t="s">
        <v>37</v>
      </c>
      <c r="C40" s="51">
        <v>621.54999999999995</v>
      </c>
      <c r="D40" s="51">
        <v>850</v>
      </c>
      <c r="E40" s="51">
        <v>850</v>
      </c>
      <c r="F40" s="18"/>
      <c r="G40" s="18"/>
      <c r="H40" s="18"/>
      <c r="I40" s="18"/>
      <c r="J40" s="5"/>
    </row>
    <row r="41" spans="1:10" x14ac:dyDescent="0.2">
      <c r="A41" s="22">
        <v>3433</v>
      </c>
      <c r="B41" s="20" t="s">
        <v>38</v>
      </c>
      <c r="C41" s="51">
        <v>0</v>
      </c>
      <c r="D41" s="51">
        <v>6.64</v>
      </c>
      <c r="E41" s="51">
        <v>6.64</v>
      </c>
      <c r="F41" s="18"/>
      <c r="G41" s="18"/>
      <c r="H41" s="18"/>
      <c r="I41" s="18"/>
      <c r="J41" s="2"/>
    </row>
    <row r="42" spans="1:10" ht="25.5" customHeight="1" x14ac:dyDescent="0.2">
      <c r="A42" s="12" t="s">
        <v>39</v>
      </c>
      <c r="B42" s="13" t="s">
        <v>40</v>
      </c>
      <c r="C42" s="48">
        <f>C44</f>
        <v>4900.93</v>
      </c>
      <c r="D42" s="48">
        <f t="shared" ref="D42" si="6">D44</f>
        <v>5048</v>
      </c>
      <c r="E42" s="48">
        <f t="shared" ref="E42" si="7">E44</f>
        <v>5423</v>
      </c>
      <c r="F42" s="8"/>
      <c r="G42" s="8"/>
      <c r="H42" s="8"/>
      <c r="I42" s="8"/>
      <c r="J42" s="2"/>
    </row>
    <row r="43" spans="1:10" ht="15" customHeight="1" x14ac:dyDescent="0.2">
      <c r="A43" s="14" t="s">
        <v>16</v>
      </c>
      <c r="B43" s="15" t="s">
        <v>17</v>
      </c>
      <c r="C43" s="49">
        <f>C44</f>
        <v>4900.93</v>
      </c>
      <c r="D43" s="49">
        <f t="shared" ref="D43:E44" si="8">D44</f>
        <v>5048</v>
      </c>
      <c r="E43" s="49">
        <f t="shared" si="8"/>
        <v>5423</v>
      </c>
      <c r="F43" s="8"/>
      <c r="G43" s="8"/>
      <c r="H43" s="8"/>
      <c r="I43" s="8"/>
      <c r="J43" s="2"/>
    </row>
    <row r="44" spans="1:10" s="2" customFormat="1" x14ac:dyDescent="0.2">
      <c r="A44" s="25">
        <v>3</v>
      </c>
      <c r="B44" s="26" t="s">
        <v>7</v>
      </c>
      <c r="C44" s="55">
        <f>C45</f>
        <v>4900.93</v>
      </c>
      <c r="D44" s="55">
        <f t="shared" si="8"/>
        <v>5048</v>
      </c>
      <c r="E44" s="55">
        <f t="shared" si="8"/>
        <v>5423</v>
      </c>
      <c r="F44" s="8"/>
      <c r="G44" s="8"/>
      <c r="H44" s="8"/>
      <c r="I44" s="8"/>
    </row>
    <row r="45" spans="1:10" x14ac:dyDescent="0.2">
      <c r="A45" s="16">
        <v>32</v>
      </c>
      <c r="B45" s="17" t="s">
        <v>8</v>
      </c>
      <c r="C45" s="50">
        <f>SUM(C46:C48)</f>
        <v>4900.93</v>
      </c>
      <c r="D45" s="50">
        <f t="shared" ref="D45" si="9">SUM(D46:D48)</f>
        <v>5048</v>
      </c>
      <c r="E45" s="50">
        <f t="shared" ref="E45" si="10">SUM(E46:E48)</f>
        <v>5423</v>
      </c>
      <c r="F45" s="8"/>
      <c r="G45" s="8"/>
      <c r="H45" s="8"/>
      <c r="I45" s="8"/>
      <c r="J45" s="2"/>
    </row>
    <row r="46" spans="1:10" x14ac:dyDescent="0.2">
      <c r="A46" s="22">
        <v>3224</v>
      </c>
      <c r="B46" s="20" t="s">
        <v>41</v>
      </c>
      <c r="C46" s="51">
        <v>1105.22</v>
      </c>
      <c r="D46" s="51">
        <v>2248</v>
      </c>
      <c r="E46" s="51">
        <v>2323</v>
      </c>
      <c r="F46" s="18"/>
      <c r="G46" s="18"/>
      <c r="H46" s="18"/>
      <c r="I46" s="18"/>
      <c r="J46" s="2"/>
    </row>
    <row r="47" spans="1:10" x14ac:dyDescent="0.2">
      <c r="A47" s="22">
        <v>3232</v>
      </c>
      <c r="B47" s="20" t="s">
        <v>42</v>
      </c>
      <c r="C47" s="51">
        <v>3795.71</v>
      </c>
      <c r="D47" s="51">
        <v>2800</v>
      </c>
      <c r="E47" s="51">
        <v>3100</v>
      </c>
      <c r="F47" s="18"/>
      <c r="G47" s="18"/>
      <c r="H47" s="18"/>
      <c r="I47" s="18"/>
      <c r="J47" s="2"/>
    </row>
    <row r="48" spans="1:10" x14ac:dyDescent="0.2">
      <c r="A48" s="24">
        <v>3237</v>
      </c>
      <c r="B48" s="20" t="s">
        <v>29</v>
      </c>
      <c r="C48" s="51">
        <v>0</v>
      </c>
      <c r="D48" s="51">
        <v>0</v>
      </c>
      <c r="E48" s="51">
        <v>0</v>
      </c>
      <c r="F48" s="18"/>
      <c r="G48" s="18"/>
      <c r="H48" s="18"/>
      <c r="I48" s="18"/>
      <c r="J48" s="2"/>
    </row>
    <row r="49" spans="1:10" ht="15" customHeight="1" x14ac:dyDescent="0.2">
      <c r="A49" s="12" t="s">
        <v>43</v>
      </c>
      <c r="B49" s="13" t="s">
        <v>44</v>
      </c>
      <c r="C49" s="48">
        <f>C51</f>
        <v>4281</v>
      </c>
      <c r="D49" s="48">
        <f t="shared" ref="D49" si="11">D51</f>
        <v>0</v>
      </c>
      <c r="E49" s="48">
        <f t="shared" ref="E49" si="12">E51</f>
        <v>0</v>
      </c>
      <c r="F49" s="8"/>
      <c r="G49" s="8"/>
      <c r="H49" s="8"/>
      <c r="I49" s="8"/>
      <c r="J49" s="2"/>
    </row>
    <row r="50" spans="1:10" ht="15" customHeight="1" x14ac:dyDescent="0.2">
      <c r="A50" s="14" t="s">
        <v>45</v>
      </c>
      <c r="B50" s="15" t="s">
        <v>46</v>
      </c>
      <c r="C50" s="49">
        <f>C51</f>
        <v>4281</v>
      </c>
      <c r="D50" s="49">
        <f t="shared" ref="D50:E52" si="13">D51</f>
        <v>0</v>
      </c>
      <c r="E50" s="49">
        <f t="shared" si="13"/>
        <v>0</v>
      </c>
      <c r="F50" s="8"/>
      <c r="G50" s="8"/>
      <c r="H50" s="8"/>
      <c r="I50" s="8"/>
      <c r="J50" s="2"/>
    </row>
    <row r="51" spans="1:10" x14ac:dyDescent="0.2">
      <c r="A51" s="25">
        <v>3</v>
      </c>
      <c r="B51" s="26" t="s">
        <v>7</v>
      </c>
      <c r="C51" s="55">
        <f>C52</f>
        <v>4281</v>
      </c>
      <c r="D51" s="55">
        <f t="shared" si="13"/>
        <v>0</v>
      </c>
      <c r="E51" s="55">
        <f t="shared" si="13"/>
        <v>0</v>
      </c>
      <c r="F51" s="8"/>
      <c r="G51" s="8"/>
      <c r="H51" s="8"/>
      <c r="I51" s="8"/>
      <c r="J51" s="2"/>
    </row>
    <row r="52" spans="1:10" x14ac:dyDescent="0.2">
      <c r="A52" s="16">
        <v>32</v>
      </c>
      <c r="B52" s="17" t="s">
        <v>8</v>
      </c>
      <c r="C52" s="50">
        <f>C53</f>
        <v>4281</v>
      </c>
      <c r="D52" s="50">
        <f t="shared" si="13"/>
        <v>0</v>
      </c>
      <c r="E52" s="50">
        <f t="shared" si="13"/>
        <v>0</v>
      </c>
      <c r="F52" s="8"/>
      <c r="G52" s="8"/>
      <c r="H52" s="8"/>
      <c r="I52" s="8"/>
      <c r="J52" s="2"/>
    </row>
    <row r="53" spans="1:10" x14ac:dyDescent="0.2">
      <c r="A53" s="22">
        <v>3223</v>
      </c>
      <c r="B53" s="23" t="s">
        <v>22</v>
      </c>
      <c r="C53" s="51">
        <v>4281</v>
      </c>
      <c r="D53" s="51">
        <v>0</v>
      </c>
      <c r="E53" s="51">
        <v>0</v>
      </c>
      <c r="F53" s="8"/>
      <c r="G53" s="8"/>
      <c r="H53" s="8"/>
      <c r="I53" s="8"/>
      <c r="J53" s="2"/>
    </row>
    <row r="54" spans="1:10" x14ac:dyDescent="0.2">
      <c r="A54" s="6" t="s">
        <v>47</v>
      </c>
      <c r="B54" s="7"/>
      <c r="C54" s="56">
        <f>C55+C99+C116</f>
        <v>31831.239999999998</v>
      </c>
      <c r="D54" s="56">
        <f>D55+D99+D116</f>
        <v>20891.72</v>
      </c>
      <c r="E54" s="56">
        <f>E55+E99+E116</f>
        <v>21391.84</v>
      </c>
      <c r="F54" s="8"/>
      <c r="G54" s="8"/>
      <c r="H54" s="8"/>
      <c r="I54" s="8"/>
      <c r="J54" s="9"/>
    </row>
    <row r="55" spans="1:10" ht="24" customHeight="1" x14ac:dyDescent="0.2">
      <c r="A55" s="21" t="s">
        <v>48</v>
      </c>
      <c r="B55" s="27" t="s">
        <v>49</v>
      </c>
      <c r="C55" s="47">
        <f>C56+C62+C69+C74+C79+C89</f>
        <v>31531.239999999998</v>
      </c>
      <c r="D55" s="47">
        <f t="shared" ref="D55:E55" si="14">D56+D62+D69+D74+D79+D89</f>
        <v>18900.88</v>
      </c>
      <c r="E55" s="47">
        <f t="shared" si="14"/>
        <v>18901</v>
      </c>
      <c r="F55" s="8"/>
      <c r="G55" s="8"/>
      <c r="H55" s="8"/>
      <c r="I55" s="8"/>
      <c r="J55" s="2"/>
    </row>
    <row r="56" spans="1:10" ht="18.75" customHeight="1" x14ac:dyDescent="0.2">
      <c r="A56" s="28" t="s">
        <v>50</v>
      </c>
      <c r="B56" s="29" t="s">
        <v>51</v>
      </c>
      <c r="C56" s="57">
        <f>C57</f>
        <v>4485.42</v>
      </c>
      <c r="D56" s="57">
        <f t="shared" ref="D56:E58" si="15">D57</f>
        <v>0</v>
      </c>
      <c r="E56" s="57">
        <f t="shared" si="15"/>
        <v>0</v>
      </c>
      <c r="F56" s="8"/>
      <c r="G56" s="8"/>
      <c r="H56" s="8"/>
      <c r="I56" s="8"/>
      <c r="J56" s="2"/>
    </row>
    <row r="57" spans="1:10" ht="15" customHeight="1" x14ac:dyDescent="0.2">
      <c r="A57" s="14" t="s">
        <v>45</v>
      </c>
      <c r="B57" s="15" t="s">
        <v>46</v>
      </c>
      <c r="C57" s="49">
        <f>C58</f>
        <v>4485.42</v>
      </c>
      <c r="D57" s="49">
        <f t="shared" si="15"/>
        <v>0</v>
      </c>
      <c r="E57" s="49">
        <f t="shared" si="15"/>
        <v>0</v>
      </c>
      <c r="F57" s="8"/>
      <c r="G57" s="8"/>
      <c r="H57" s="8"/>
      <c r="I57" s="8"/>
      <c r="J57" s="2"/>
    </row>
    <row r="58" spans="1:10" ht="14.25" customHeight="1" x14ac:dyDescent="0.2">
      <c r="A58" s="25">
        <v>3</v>
      </c>
      <c r="B58" s="26" t="s">
        <v>7</v>
      </c>
      <c r="C58" s="55">
        <f>C59</f>
        <v>4485.42</v>
      </c>
      <c r="D58" s="55">
        <f t="shared" si="15"/>
        <v>0</v>
      </c>
      <c r="E58" s="55">
        <f t="shared" si="15"/>
        <v>0</v>
      </c>
      <c r="F58" s="8"/>
      <c r="G58" s="8"/>
      <c r="H58" s="8"/>
      <c r="I58" s="8"/>
      <c r="J58" s="2"/>
    </row>
    <row r="59" spans="1:10" ht="14.25" customHeight="1" x14ac:dyDescent="0.2">
      <c r="A59" s="16">
        <v>32</v>
      </c>
      <c r="B59" s="17" t="s">
        <v>8</v>
      </c>
      <c r="C59" s="55">
        <f>C60+C61</f>
        <v>4485.42</v>
      </c>
      <c r="D59" s="55">
        <f t="shared" ref="D59" si="16">D60+D61</f>
        <v>0</v>
      </c>
      <c r="E59" s="55">
        <f t="shared" ref="E59" si="17">E60+E61</f>
        <v>0</v>
      </c>
      <c r="F59" s="8"/>
      <c r="G59" s="8"/>
      <c r="H59" s="8"/>
      <c r="I59" s="8"/>
      <c r="J59" s="2"/>
    </row>
    <row r="60" spans="1:10" ht="14.25" customHeight="1" x14ac:dyDescent="0.2">
      <c r="A60" s="22" t="s">
        <v>193</v>
      </c>
      <c r="B60" s="20" t="s">
        <v>52</v>
      </c>
      <c r="C60" s="54">
        <v>1017.88</v>
      </c>
      <c r="D60" s="54">
        <v>0</v>
      </c>
      <c r="E60" s="54">
        <v>0</v>
      </c>
      <c r="F60" s="8"/>
      <c r="G60" s="8"/>
      <c r="H60" s="8"/>
      <c r="I60" s="8"/>
      <c r="J60" s="2"/>
    </row>
    <row r="61" spans="1:10" ht="14.25" customHeight="1" x14ac:dyDescent="0.2">
      <c r="A61" s="22">
        <v>3299</v>
      </c>
      <c r="B61" s="20" t="s">
        <v>35</v>
      </c>
      <c r="C61" s="54">
        <v>3467.54</v>
      </c>
      <c r="D61" s="54">
        <v>0</v>
      </c>
      <c r="E61" s="54">
        <v>0</v>
      </c>
      <c r="F61" s="8"/>
      <c r="G61" s="8"/>
      <c r="H61" s="8"/>
      <c r="I61" s="8"/>
      <c r="J61" s="2"/>
    </row>
    <row r="62" spans="1:10" ht="14.25" customHeight="1" x14ac:dyDescent="0.2">
      <c r="A62" s="28" t="s">
        <v>184</v>
      </c>
      <c r="B62" s="29" t="s">
        <v>185</v>
      </c>
      <c r="C62" s="57">
        <f>C63</f>
        <v>663.61</v>
      </c>
      <c r="D62" s="57">
        <f t="shared" ref="C62:E64" si="18">D63</f>
        <v>0</v>
      </c>
      <c r="E62" s="57">
        <f t="shared" si="18"/>
        <v>0</v>
      </c>
      <c r="F62" s="8"/>
      <c r="G62" s="8"/>
      <c r="H62" s="8"/>
      <c r="I62" s="8"/>
      <c r="J62" s="2"/>
    </row>
    <row r="63" spans="1:10" ht="14.25" customHeight="1" x14ac:dyDescent="0.2">
      <c r="A63" s="14" t="s">
        <v>45</v>
      </c>
      <c r="B63" s="15" t="s">
        <v>46</v>
      </c>
      <c r="C63" s="49">
        <f t="shared" si="18"/>
        <v>663.61</v>
      </c>
      <c r="D63" s="49">
        <f t="shared" si="18"/>
        <v>0</v>
      </c>
      <c r="E63" s="49">
        <f t="shared" si="18"/>
        <v>0</v>
      </c>
      <c r="F63" s="8"/>
      <c r="G63" s="8"/>
      <c r="H63" s="8"/>
      <c r="I63" s="8"/>
      <c r="J63" s="2"/>
    </row>
    <row r="64" spans="1:10" ht="14.25" customHeight="1" x14ac:dyDescent="0.2">
      <c r="A64" s="25">
        <v>3</v>
      </c>
      <c r="B64" s="26" t="s">
        <v>7</v>
      </c>
      <c r="C64" s="55">
        <f>C65</f>
        <v>663.61</v>
      </c>
      <c r="D64" s="55">
        <f t="shared" si="18"/>
        <v>0</v>
      </c>
      <c r="E64" s="55">
        <f t="shared" si="18"/>
        <v>0</v>
      </c>
      <c r="F64" s="8"/>
      <c r="G64" s="8"/>
      <c r="H64" s="8"/>
      <c r="I64" s="8"/>
      <c r="J64" s="2"/>
    </row>
    <row r="65" spans="1:10" ht="14.25" customHeight="1" x14ac:dyDescent="0.2">
      <c r="A65" s="16">
        <v>32</v>
      </c>
      <c r="B65" s="17" t="s">
        <v>8</v>
      </c>
      <c r="C65" s="55">
        <f t="shared" ref="C65:E65" si="19">C66+C67+C68</f>
        <v>663.61</v>
      </c>
      <c r="D65" s="55">
        <f t="shared" si="19"/>
        <v>0</v>
      </c>
      <c r="E65" s="55">
        <f t="shared" si="19"/>
        <v>0</v>
      </c>
      <c r="F65" s="8"/>
      <c r="G65" s="8"/>
      <c r="H65" s="8"/>
      <c r="I65" s="8"/>
      <c r="J65" s="2"/>
    </row>
    <row r="66" spans="1:10" ht="14.25" customHeight="1" x14ac:dyDescent="0.2">
      <c r="A66" s="32">
        <v>3221</v>
      </c>
      <c r="B66" s="20" t="s">
        <v>21</v>
      </c>
      <c r="C66" s="54">
        <v>60.91</v>
      </c>
      <c r="D66" s="54">
        <v>0</v>
      </c>
      <c r="E66" s="54">
        <v>0</v>
      </c>
      <c r="F66" s="8"/>
      <c r="G66" s="8"/>
      <c r="H66" s="8"/>
      <c r="I66" s="8"/>
      <c r="J66" s="2"/>
    </row>
    <row r="67" spans="1:10" ht="14.25" customHeight="1" x14ac:dyDescent="0.2">
      <c r="A67" s="32">
        <v>3293</v>
      </c>
      <c r="B67" s="20" t="s">
        <v>32</v>
      </c>
      <c r="C67" s="54">
        <v>550.96</v>
      </c>
      <c r="D67" s="54">
        <v>0</v>
      </c>
      <c r="E67" s="54">
        <v>0</v>
      </c>
      <c r="F67" s="8"/>
      <c r="G67" s="8"/>
      <c r="H67" s="8"/>
      <c r="I67" s="8"/>
      <c r="J67" s="2"/>
    </row>
    <row r="68" spans="1:10" ht="14.25" customHeight="1" x14ac:dyDescent="0.2">
      <c r="A68" s="24">
        <v>3299</v>
      </c>
      <c r="B68" s="20" t="s">
        <v>35</v>
      </c>
      <c r="C68" s="54">
        <v>51.74</v>
      </c>
      <c r="D68" s="54">
        <v>0</v>
      </c>
      <c r="E68" s="54">
        <v>0</v>
      </c>
      <c r="F68" s="8"/>
      <c r="G68" s="8"/>
      <c r="H68" s="8"/>
      <c r="I68" s="8"/>
      <c r="J68" s="2"/>
    </row>
    <row r="69" spans="1:10" ht="14.25" customHeight="1" x14ac:dyDescent="0.2">
      <c r="A69" s="28" t="s">
        <v>186</v>
      </c>
      <c r="B69" s="29" t="s">
        <v>187</v>
      </c>
      <c r="C69" s="57">
        <f>C70</f>
        <v>100</v>
      </c>
      <c r="D69" s="57">
        <f t="shared" ref="D69:E72" si="20">D70</f>
        <v>0</v>
      </c>
      <c r="E69" s="57">
        <f t="shared" si="20"/>
        <v>0</v>
      </c>
      <c r="F69" s="8"/>
      <c r="G69" s="8"/>
      <c r="H69" s="8"/>
      <c r="I69" s="8"/>
      <c r="J69" s="2"/>
    </row>
    <row r="70" spans="1:10" ht="14.25" customHeight="1" x14ac:dyDescent="0.2">
      <c r="A70" s="14" t="s">
        <v>45</v>
      </c>
      <c r="B70" s="15" t="s">
        <v>46</v>
      </c>
      <c r="C70" s="49">
        <f>C71</f>
        <v>100</v>
      </c>
      <c r="D70" s="49">
        <f t="shared" si="20"/>
        <v>0</v>
      </c>
      <c r="E70" s="49">
        <f t="shared" si="20"/>
        <v>0</v>
      </c>
      <c r="F70" s="8"/>
      <c r="G70" s="8"/>
      <c r="H70" s="8"/>
      <c r="I70" s="8"/>
      <c r="J70" s="2"/>
    </row>
    <row r="71" spans="1:10" ht="14.25" customHeight="1" x14ac:dyDescent="0.2">
      <c r="A71" s="25">
        <v>3</v>
      </c>
      <c r="B71" s="26" t="s">
        <v>7</v>
      </c>
      <c r="C71" s="55">
        <f>C72</f>
        <v>100</v>
      </c>
      <c r="D71" s="55">
        <f t="shared" si="20"/>
        <v>0</v>
      </c>
      <c r="E71" s="55">
        <f t="shared" si="20"/>
        <v>0</v>
      </c>
      <c r="F71" s="8"/>
      <c r="G71" s="8"/>
      <c r="H71" s="8"/>
      <c r="I71" s="8"/>
      <c r="J71" s="2"/>
    </row>
    <row r="72" spans="1:10" ht="14.25" customHeight="1" x14ac:dyDescent="0.2">
      <c r="A72" s="16">
        <v>32</v>
      </c>
      <c r="B72" s="17" t="s">
        <v>8</v>
      </c>
      <c r="C72" s="55">
        <f>C73</f>
        <v>100</v>
      </c>
      <c r="D72" s="55">
        <f t="shared" si="20"/>
        <v>0</v>
      </c>
      <c r="E72" s="55">
        <f t="shared" si="20"/>
        <v>0</v>
      </c>
      <c r="F72" s="8"/>
      <c r="G72" s="8"/>
      <c r="H72" s="8"/>
      <c r="I72" s="8"/>
      <c r="J72" s="2"/>
    </row>
    <row r="73" spans="1:10" ht="14.25" customHeight="1" x14ac:dyDescent="0.2">
      <c r="A73" s="32" t="s">
        <v>192</v>
      </c>
      <c r="B73" s="138" t="s">
        <v>29</v>
      </c>
      <c r="C73" s="54">
        <v>100</v>
      </c>
      <c r="D73" s="55">
        <v>0</v>
      </c>
      <c r="E73" s="54">
        <v>0</v>
      </c>
      <c r="F73" s="8"/>
      <c r="G73" s="8"/>
      <c r="H73" s="8"/>
      <c r="I73" s="8"/>
      <c r="J73" s="2"/>
    </row>
    <row r="74" spans="1:10" ht="16.5" customHeight="1" x14ac:dyDescent="0.2">
      <c r="A74" s="12" t="s">
        <v>53</v>
      </c>
      <c r="B74" s="13" t="s">
        <v>54</v>
      </c>
      <c r="C74" s="48">
        <f>C76</f>
        <v>530.88</v>
      </c>
      <c r="D74" s="48">
        <f>D76</f>
        <v>530.88</v>
      </c>
      <c r="E74" s="48">
        <f>E76</f>
        <v>531</v>
      </c>
      <c r="F74" s="8"/>
      <c r="G74" s="8"/>
      <c r="H74" s="8"/>
      <c r="I74" s="8"/>
      <c r="J74" s="2"/>
    </row>
    <row r="75" spans="1:10" ht="15" customHeight="1" x14ac:dyDescent="0.2">
      <c r="A75" s="14" t="s">
        <v>45</v>
      </c>
      <c r="B75" s="15" t="s">
        <v>46</v>
      </c>
      <c r="C75" s="49">
        <f>C76</f>
        <v>530.88</v>
      </c>
      <c r="D75" s="49">
        <f t="shared" ref="D75:E76" si="21">D76</f>
        <v>530.88</v>
      </c>
      <c r="E75" s="49">
        <f t="shared" si="21"/>
        <v>531</v>
      </c>
      <c r="F75" s="8"/>
      <c r="G75" s="8"/>
      <c r="H75" s="8"/>
      <c r="I75" s="8"/>
      <c r="J75" s="2"/>
    </row>
    <row r="76" spans="1:10" ht="12.75" customHeight="1" x14ac:dyDescent="0.2">
      <c r="A76" s="16">
        <v>3</v>
      </c>
      <c r="B76" s="17" t="s">
        <v>7</v>
      </c>
      <c r="C76" s="50">
        <f>C77</f>
        <v>530.88</v>
      </c>
      <c r="D76" s="50">
        <f t="shared" si="21"/>
        <v>530.88</v>
      </c>
      <c r="E76" s="50">
        <f t="shared" si="21"/>
        <v>531</v>
      </c>
      <c r="F76" s="8"/>
      <c r="G76" s="8"/>
      <c r="H76" s="8"/>
      <c r="I76" s="8"/>
      <c r="J76" s="2"/>
    </row>
    <row r="77" spans="1:10" ht="12.75" customHeight="1" x14ac:dyDescent="0.2">
      <c r="A77" s="16">
        <v>32</v>
      </c>
      <c r="B77" s="17" t="s">
        <v>8</v>
      </c>
      <c r="C77" s="50">
        <f>C78</f>
        <v>530.88</v>
      </c>
      <c r="D77" s="50">
        <f>D78</f>
        <v>530.88</v>
      </c>
      <c r="E77" s="50">
        <f>E78</f>
        <v>531</v>
      </c>
      <c r="F77" s="8"/>
      <c r="G77" s="8"/>
      <c r="H77" s="8"/>
      <c r="I77" s="8"/>
      <c r="J77" s="2"/>
    </row>
    <row r="78" spans="1:10" ht="12.75" customHeight="1" x14ac:dyDescent="0.2">
      <c r="A78" s="22">
        <v>3237</v>
      </c>
      <c r="B78" s="20" t="s">
        <v>29</v>
      </c>
      <c r="C78" s="51">
        <v>530.88</v>
      </c>
      <c r="D78" s="54">
        <v>530.88</v>
      </c>
      <c r="E78" s="54">
        <v>531</v>
      </c>
      <c r="F78" s="8"/>
      <c r="G78" s="18"/>
      <c r="H78" s="18"/>
      <c r="I78" s="18"/>
      <c r="J78" s="2"/>
    </row>
    <row r="79" spans="1:10" ht="24" customHeight="1" x14ac:dyDescent="0.2">
      <c r="A79" s="12" t="s">
        <v>60</v>
      </c>
      <c r="B79" s="13" t="s">
        <v>61</v>
      </c>
      <c r="C79" s="48">
        <f>C80</f>
        <v>14876.36</v>
      </c>
      <c r="D79" s="48">
        <f t="shared" ref="D79" si="22">D82+D86</f>
        <v>0</v>
      </c>
      <c r="E79" s="48">
        <f t="shared" ref="E79" si="23">E82+E86</f>
        <v>0</v>
      </c>
      <c r="F79" s="8"/>
      <c r="G79" s="8"/>
      <c r="H79" s="8"/>
      <c r="I79" s="8"/>
      <c r="J79" s="2"/>
    </row>
    <row r="80" spans="1:10" ht="15" customHeight="1" x14ac:dyDescent="0.2">
      <c r="A80" s="14" t="s">
        <v>45</v>
      </c>
      <c r="B80" s="15" t="s">
        <v>46</v>
      </c>
      <c r="C80" s="49">
        <f>C81</f>
        <v>14876.36</v>
      </c>
      <c r="D80" s="49">
        <f t="shared" ref="D80:E80" si="24">D81</f>
        <v>0</v>
      </c>
      <c r="E80" s="49">
        <f t="shared" si="24"/>
        <v>0</v>
      </c>
      <c r="F80" s="8"/>
      <c r="G80" s="8"/>
      <c r="H80" s="8"/>
      <c r="I80" s="8"/>
      <c r="J80" s="2"/>
    </row>
    <row r="81" spans="1:10" s="2" customFormat="1" x14ac:dyDescent="0.2">
      <c r="A81" s="25">
        <v>3</v>
      </c>
      <c r="B81" s="26" t="s">
        <v>7</v>
      </c>
      <c r="C81" s="55">
        <f>C82+C86</f>
        <v>14876.36</v>
      </c>
      <c r="D81" s="55">
        <f t="shared" ref="D81" si="25">D82+D86</f>
        <v>0</v>
      </c>
      <c r="E81" s="55">
        <f t="shared" ref="E81" si="26">E82+E86</f>
        <v>0</v>
      </c>
      <c r="F81" s="8"/>
      <c r="G81" s="8"/>
      <c r="H81" s="8"/>
      <c r="I81" s="8"/>
    </row>
    <row r="82" spans="1:10" x14ac:dyDescent="0.2">
      <c r="A82" s="16">
        <v>31</v>
      </c>
      <c r="B82" s="17" t="s">
        <v>55</v>
      </c>
      <c r="C82" s="50">
        <f>C83+C84+C85</f>
        <v>13911.95</v>
      </c>
      <c r="D82" s="50">
        <f t="shared" ref="D82" si="27">D83+D84+D85</f>
        <v>0</v>
      </c>
      <c r="E82" s="50">
        <f t="shared" ref="E82" si="28">E83+E84+E85</f>
        <v>0</v>
      </c>
      <c r="F82" s="8"/>
      <c r="G82" s="8"/>
      <c r="H82" s="8"/>
      <c r="I82" s="8"/>
      <c r="J82" s="2"/>
    </row>
    <row r="83" spans="1:10" x14ac:dyDescent="0.2">
      <c r="A83" s="19">
        <v>3111</v>
      </c>
      <c r="B83" s="20" t="s">
        <v>56</v>
      </c>
      <c r="C83" s="51">
        <v>10911.51</v>
      </c>
      <c r="D83" s="51">
        <v>0</v>
      </c>
      <c r="E83" s="51">
        <v>0</v>
      </c>
      <c r="F83" s="8"/>
      <c r="G83" s="8"/>
      <c r="H83" s="8"/>
      <c r="I83" s="8"/>
      <c r="J83" s="2"/>
    </row>
    <row r="84" spans="1:10" x14ac:dyDescent="0.2">
      <c r="A84" s="19">
        <v>3121</v>
      </c>
      <c r="B84" s="20" t="s">
        <v>57</v>
      </c>
      <c r="C84" s="51">
        <v>1200</v>
      </c>
      <c r="D84" s="51">
        <v>0</v>
      </c>
      <c r="E84" s="51">
        <v>0</v>
      </c>
      <c r="F84" s="8"/>
      <c r="G84" s="8"/>
      <c r="H84" s="8"/>
      <c r="I84" s="8"/>
      <c r="J84" s="2"/>
    </row>
    <row r="85" spans="1:10" x14ac:dyDescent="0.2">
      <c r="A85" s="19">
        <v>3132</v>
      </c>
      <c r="B85" s="20" t="s">
        <v>58</v>
      </c>
      <c r="C85" s="51">
        <v>1800.44</v>
      </c>
      <c r="D85" s="51">
        <v>0</v>
      </c>
      <c r="E85" s="51">
        <v>0</v>
      </c>
      <c r="F85" s="8"/>
      <c r="G85" s="8"/>
      <c r="H85" s="8"/>
      <c r="I85" s="8"/>
      <c r="J85" s="2"/>
    </row>
    <row r="86" spans="1:10" x14ac:dyDescent="0.2">
      <c r="A86" s="16">
        <v>32</v>
      </c>
      <c r="B86" s="17" t="s">
        <v>8</v>
      </c>
      <c r="C86" s="50">
        <f>C87+C88</f>
        <v>964.41000000000008</v>
      </c>
      <c r="D86" s="50">
        <f t="shared" ref="D86:E86" si="29">D87+D88</f>
        <v>0</v>
      </c>
      <c r="E86" s="50">
        <f t="shared" si="29"/>
        <v>0</v>
      </c>
      <c r="F86" s="8"/>
      <c r="G86" s="8"/>
      <c r="H86" s="8"/>
      <c r="I86" s="8"/>
      <c r="J86" s="2"/>
    </row>
    <row r="87" spans="1:10" x14ac:dyDescent="0.2">
      <c r="A87" s="19">
        <v>3211</v>
      </c>
      <c r="B87" s="20" t="s">
        <v>18</v>
      </c>
      <c r="C87" s="51">
        <v>106.2</v>
      </c>
      <c r="D87" s="51">
        <v>0</v>
      </c>
      <c r="E87" s="51">
        <v>0</v>
      </c>
      <c r="F87" s="8"/>
      <c r="G87" s="8"/>
      <c r="H87" s="8"/>
      <c r="I87" s="8"/>
      <c r="J87" s="2"/>
    </row>
    <row r="88" spans="1:10" ht="12.75" customHeight="1" x14ac:dyDescent="0.2">
      <c r="A88" s="19">
        <v>3212</v>
      </c>
      <c r="B88" s="30" t="s">
        <v>59</v>
      </c>
      <c r="C88" s="51">
        <v>858.21</v>
      </c>
      <c r="D88" s="51">
        <v>0</v>
      </c>
      <c r="E88" s="51">
        <v>0</v>
      </c>
      <c r="F88" s="8"/>
      <c r="G88" s="8"/>
      <c r="H88" s="8"/>
      <c r="I88" s="8"/>
      <c r="J88" s="2"/>
    </row>
    <row r="89" spans="1:10" ht="23.25" customHeight="1" x14ac:dyDescent="0.2">
      <c r="A89" s="12" t="s">
        <v>176</v>
      </c>
      <c r="B89" s="29" t="s">
        <v>175</v>
      </c>
      <c r="C89" s="57">
        <f>C90</f>
        <v>10874.97</v>
      </c>
      <c r="D89" s="57">
        <f t="shared" ref="D89:E90" si="30">D90</f>
        <v>18370</v>
      </c>
      <c r="E89" s="57">
        <f t="shared" si="30"/>
        <v>18370</v>
      </c>
      <c r="F89" s="8"/>
      <c r="G89" s="8"/>
      <c r="H89" s="8"/>
      <c r="I89" s="8"/>
      <c r="J89" s="2"/>
    </row>
    <row r="90" spans="1:10" ht="15" customHeight="1" x14ac:dyDescent="0.2">
      <c r="A90" s="14" t="s">
        <v>45</v>
      </c>
      <c r="B90" s="15" t="s">
        <v>46</v>
      </c>
      <c r="C90" s="61">
        <f>C91</f>
        <v>10874.97</v>
      </c>
      <c r="D90" s="61">
        <f t="shared" si="30"/>
        <v>18370</v>
      </c>
      <c r="E90" s="61">
        <f t="shared" si="30"/>
        <v>18370</v>
      </c>
      <c r="F90" s="8"/>
      <c r="G90" s="8"/>
      <c r="H90" s="8"/>
      <c r="I90" s="8"/>
      <c r="J90" s="2"/>
    </row>
    <row r="91" spans="1:10" ht="12.75" customHeight="1" x14ac:dyDescent="0.2">
      <c r="A91" s="25">
        <v>3</v>
      </c>
      <c r="B91" s="26" t="s">
        <v>7</v>
      </c>
      <c r="C91" s="50">
        <f>C92+C96</f>
        <v>10874.97</v>
      </c>
      <c r="D91" s="50">
        <f t="shared" ref="D91" si="31">D92+D96</f>
        <v>18370</v>
      </c>
      <c r="E91" s="50">
        <f t="shared" ref="E91" si="32">E92+E96</f>
        <v>18370</v>
      </c>
      <c r="F91" s="8"/>
      <c r="G91" s="8"/>
      <c r="H91" s="8"/>
      <c r="I91" s="8"/>
      <c r="J91" s="2"/>
    </row>
    <row r="92" spans="1:10" ht="12.75" customHeight="1" x14ac:dyDescent="0.2">
      <c r="A92" s="16">
        <v>31</v>
      </c>
      <c r="B92" s="17" t="s">
        <v>55</v>
      </c>
      <c r="C92" s="50">
        <f>C93+C94+C95</f>
        <v>10276</v>
      </c>
      <c r="D92" s="50">
        <f t="shared" ref="D92" si="33">D93+D94+D95</f>
        <v>17000</v>
      </c>
      <c r="E92" s="50">
        <f t="shared" ref="E92" si="34">E93+E94+E95</f>
        <v>17000</v>
      </c>
      <c r="F92" s="8"/>
      <c r="G92" s="8"/>
      <c r="H92" s="8"/>
      <c r="I92" s="8"/>
      <c r="J92" s="2"/>
    </row>
    <row r="93" spans="1:10" ht="12.75" customHeight="1" x14ac:dyDescent="0.2">
      <c r="A93" s="19">
        <v>3111</v>
      </c>
      <c r="B93" s="20" t="s">
        <v>56</v>
      </c>
      <c r="C93" s="51">
        <v>6932.16</v>
      </c>
      <c r="D93" s="51">
        <v>12000</v>
      </c>
      <c r="E93" s="51">
        <v>12000</v>
      </c>
      <c r="F93" s="8"/>
      <c r="G93" s="8"/>
      <c r="H93" s="8"/>
      <c r="I93" s="8"/>
      <c r="J93" s="2"/>
    </row>
    <row r="94" spans="1:10" ht="12.75" customHeight="1" x14ac:dyDescent="0.2">
      <c r="A94" s="19">
        <v>3121</v>
      </c>
      <c r="B94" s="20" t="s">
        <v>57</v>
      </c>
      <c r="C94" s="51">
        <v>2200</v>
      </c>
      <c r="D94" s="51">
        <v>3000</v>
      </c>
      <c r="E94" s="51">
        <v>3000</v>
      </c>
      <c r="F94" s="8"/>
      <c r="G94" s="8"/>
      <c r="H94" s="8"/>
      <c r="I94" s="8"/>
      <c r="J94" s="2"/>
    </row>
    <row r="95" spans="1:10" ht="12.75" customHeight="1" x14ac:dyDescent="0.2">
      <c r="A95" s="19">
        <v>3132</v>
      </c>
      <c r="B95" s="20" t="s">
        <v>58</v>
      </c>
      <c r="C95" s="51">
        <v>1143.8399999999999</v>
      </c>
      <c r="D95" s="51">
        <v>2000</v>
      </c>
      <c r="E95" s="51">
        <v>2000</v>
      </c>
      <c r="F95" s="8"/>
      <c r="G95" s="8"/>
      <c r="H95" s="8"/>
      <c r="I95" s="8"/>
      <c r="J95" s="2"/>
    </row>
    <row r="96" spans="1:10" ht="12.75" customHeight="1" x14ac:dyDescent="0.2">
      <c r="A96" s="16">
        <v>32</v>
      </c>
      <c r="B96" s="17" t="s">
        <v>8</v>
      </c>
      <c r="C96" s="50">
        <f>C97+C98</f>
        <v>598.97</v>
      </c>
      <c r="D96" s="50">
        <f t="shared" ref="D96:E96" si="35">D97+D98</f>
        <v>1370</v>
      </c>
      <c r="E96" s="50">
        <f t="shared" si="35"/>
        <v>1370</v>
      </c>
      <c r="F96" s="8"/>
      <c r="G96" s="8"/>
      <c r="H96" s="8"/>
      <c r="I96" s="8"/>
      <c r="J96" s="2"/>
    </row>
    <row r="97" spans="1:10" ht="12.75" customHeight="1" x14ac:dyDescent="0.2">
      <c r="A97" s="19">
        <v>3211</v>
      </c>
      <c r="B97" s="20" t="s">
        <v>18</v>
      </c>
      <c r="C97" s="51">
        <v>13.27</v>
      </c>
      <c r="D97" s="51">
        <v>250</v>
      </c>
      <c r="E97" s="51">
        <v>250</v>
      </c>
      <c r="F97" s="8"/>
      <c r="G97" s="8"/>
      <c r="H97" s="8"/>
      <c r="I97" s="8"/>
      <c r="J97" s="2"/>
    </row>
    <row r="98" spans="1:10" ht="12.75" customHeight="1" x14ac:dyDescent="0.2">
      <c r="A98" s="19">
        <v>3212</v>
      </c>
      <c r="B98" s="30" t="s">
        <v>59</v>
      </c>
      <c r="C98" s="51">
        <v>585.70000000000005</v>
      </c>
      <c r="D98" s="51">
        <v>1120</v>
      </c>
      <c r="E98" s="51">
        <v>1120</v>
      </c>
      <c r="F98" s="8"/>
      <c r="G98" s="8"/>
      <c r="H98" s="8"/>
      <c r="I98" s="8"/>
      <c r="J98" s="2"/>
    </row>
    <row r="99" spans="1:10" ht="20.25" customHeight="1" x14ac:dyDescent="0.2">
      <c r="A99" s="21" t="s">
        <v>62</v>
      </c>
      <c r="B99" s="27" t="s">
        <v>63</v>
      </c>
      <c r="C99" s="47">
        <f>C100+C106+C111</f>
        <v>300</v>
      </c>
      <c r="D99" s="47">
        <f t="shared" ref="D99:E99" si="36">D100+D106+D111</f>
        <v>663.61</v>
      </c>
      <c r="E99" s="47">
        <f t="shared" si="36"/>
        <v>1163.6100000000001</v>
      </c>
      <c r="F99" s="8"/>
      <c r="G99" s="8"/>
      <c r="H99" s="8"/>
      <c r="I99" s="8"/>
      <c r="J99" s="2"/>
    </row>
    <row r="100" spans="1:10" ht="19.5" customHeight="1" x14ac:dyDescent="0.2">
      <c r="A100" s="12" t="s">
        <v>64</v>
      </c>
      <c r="B100" s="13" t="s">
        <v>65</v>
      </c>
      <c r="C100" s="48">
        <f>C101</f>
        <v>0</v>
      </c>
      <c r="D100" s="48">
        <f t="shared" ref="D100:E102" si="37">D101</f>
        <v>663.61</v>
      </c>
      <c r="E100" s="48">
        <f t="shared" si="37"/>
        <v>663.61</v>
      </c>
      <c r="F100" s="8"/>
      <c r="G100" s="8"/>
      <c r="H100" s="8"/>
      <c r="I100" s="8"/>
      <c r="J100" s="2"/>
    </row>
    <row r="101" spans="1:10" ht="15" customHeight="1" x14ac:dyDescent="0.2">
      <c r="A101" s="14" t="s">
        <v>45</v>
      </c>
      <c r="B101" s="15" t="s">
        <v>46</v>
      </c>
      <c r="C101" s="49">
        <f>C102</f>
        <v>0</v>
      </c>
      <c r="D101" s="49">
        <f t="shared" si="37"/>
        <v>663.61</v>
      </c>
      <c r="E101" s="49">
        <f t="shared" si="37"/>
        <v>663.61</v>
      </c>
      <c r="F101" s="8"/>
      <c r="G101" s="8"/>
      <c r="H101" s="8"/>
      <c r="I101" s="8"/>
      <c r="J101" s="2"/>
    </row>
    <row r="102" spans="1:10" s="3" customFormat="1" ht="12.75" customHeight="1" x14ac:dyDescent="0.2">
      <c r="A102" s="16">
        <v>4</v>
      </c>
      <c r="B102" s="31" t="s">
        <v>66</v>
      </c>
      <c r="C102" s="50">
        <f>C103</f>
        <v>0</v>
      </c>
      <c r="D102" s="50">
        <f t="shared" si="37"/>
        <v>663.61</v>
      </c>
      <c r="E102" s="50">
        <f t="shared" si="37"/>
        <v>663.61</v>
      </c>
      <c r="F102" s="8"/>
      <c r="G102" s="8"/>
      <c r="H102" s="8"/>
      <c r="I102" s="8"/>
      <c r="J102" s="5"/>
    </row>
    <row r="103" spans="1:10" s="3" customFormat="1" ht="12.75" customHeight="1" x14ac:dyDescent="0.2">
      <c r="A103" s="16">
        <v>42</v>
      </c>
      <c r="B103" s="17" t="s">
        <v>67</v>
      </c>
      <c r="C103" s="50">
        <f>C104+C105</f>
        <v>0</v>
      </c>
      <c r="D103" s="50">
        <f t="shared" ref="D103" si="38">D104+D105</f>
        <v>663.61</v>
      </c>
      <c r="E103" s="50">
        <f t="shared" ref="E103" si="39">E104+E105</f>
        <v>663.61</v>
      </c>
      <c r="F103" s="8"/>
      <c r="G103" s="8"/>
      <c r="H103" s="8"/>
      <c r="I103" s="8"/>
      <c r="J103" s="5"/>
    </row>
    <row r="104" spans="1:10" s="3" customFormat="1" x14ac:dyDescent="0.2">
      <c r="A104" s="22">
        <v>4221</v>
      </c>
      <c r="B104" s="20" t="s">
        <v>68</v>
      </c>
      <c r="C104" s="51">
        <v>0</v>
      </c>
      <c r="D104" s="51">
        <v>663.61</v>
      </c>
      <c r="E104" s="51">
        <v>663.61</v>
      </c>
      <c r="F104" s="8"/>
      <c r="G104" s="8"/>
      <c r="H104" s="8"/>
      <c r="I104" s="8"/>
      <c r="J104" s="5"/>
    </row>
    <row r="105" spans="1:10" s="3" customFormat="1" x14ac:dyDescent="0.2">
      <c r="A105" s="24">
        <v>4227</v>
      </c>
      <c r="B105" s="20" t="s">
        <v>103</v>
      </c>
      <c r="C105" s="51">
        <v>0</v>
      </c>
      <c r="D105" s="51">
        <v>0</v>
      </c>
      <c r="E105" s="51">
        <v>0</v>
      </c>
      <c r="F105" s="8"/>
      <c r="G105" s="8"/>
      <c r="H105" s="8"/>
      <c r="I105" s="8"/>
      <c r="J105" s="5"/>
    </row>
    <row r="106" spans="1:10" s="3" customFormat="1" ht="19.5" customHeight="1" x14ac:dyDescent="0.2">
      <c r="A106" s="12" t="s">
        <v>104</v>
      </c>
      <c r="B106" s="13" t="s">
        <v>105</v>
      </c>
      <c r="C106" s="48">
        <f>C107</f>
        <v>0</v>
      </c>
      <c r="D106" s="48">
        <f t="shared" ref="D106:E109" si="40">D107</f>
        <v>0</v>
      </c>
      <c r="E106" s="48">
        <f t="shared" si="40"/>
        <v>0</v>
      </c>
      <c r="F106" s="8"/>
      <c r="G106" s="8"/>
      <c r="H106" s="8"/>
      <c r="I106" s="8"/>
      <c r="J106" s="5"/>
    </row>
    <row r="107" spans="1:10" s="3" customFormat="1" ht="15" customHeight="1" x14ac:dyDescent="0.2">
      <c r="A107" s="14" t="s">
        <v>45</v>
      </c>
      <c r="B107" s="15" t="s">
        <v>46</v>
      </c>
      <c r="C107" s="49">
        <f>C108</f>
        <v>0</v>
      </c>
      <c r="D107" s="49">
        <f t="shared" si="40"/>
        <v>0</v>
      </c>
      <c r="E107" s="49">
        <f t="shared" si="40"/>
        <v>0</v>
      </c>
      <c r="F107" s="8"/>
      <c r="G107" s="8"/>
      <c r="H107" s="8"/>
      <c r="I107" s="8"/>
      <c r="J107" s="5"/>
    </row>
    <row r="108" spans="1:10" s="3" customFormat="1" x14ac:dyDescent="0.2">
      <c r="A108" s="16">
        <v>3</v>
      </c>
      <c r="B108" s="31" t="s">
        <v>66</v>
      </c>
      <c r="C108" s="50">
        <f>C109</f>
        <v>0</v>
      </c>
      <c r="D108" s="50">
        <f t="shared" si="40"/>
        <v>0</v>
      </c>
      <c r="E108" s="50">
        <f t="shared" si="40"/>
        <v>0</v>
      </c>
      <c r="F108" s="8"/>
      <c r="G108" s="8"/>
      <c r="H108" s="8"/>
      <c r="I108" s="8"/>
      <c r="J108" s="5"/>
    </row>
    <row r="109" spans="1:10" s="3" customFormat="1" ht="12.75" customHeight="1" x14ac:dyDescent="0.2">
      <c r="A109" s="16">
        <v>32</v>
      </c>
      <c r="B109" s="17" t="s">
        <v>67</v>
      </c>
      <c r="C109" s="50">
        <f>C110</f>
        <v>0</v>
      </c>
      <c r="D109" s="50">
        <f t="shared" si="40"/>
        <v>0</v>
      </c>
      <c r="E109" s="50">
        <f t="shared" si="40"/>
        <v>0</v>
      </c>
      <c r="F109" s="8"/>
      <c r="G109" s="8"/>
      <c r="H109" s="8"/>
      <c r="I109" s="8"/>
      <c r="J109" s="5"/>
    </row>
    <row r="110" spans="1:10" s="3" customFormat="1" x14ac:dyDescent="0.2">
      <c r="A110" s="22">
        <v>3225</v>
      </c>
      <c r="B110" s="20" t="s">
        <v>68</v>
      </c>
      <c r="C110" s="51">
        <v>0</v>
      </c>
      <c r="D110" s="51">
        <v>0</v>
      </c>
      <c r="E110" s="51">
        <v>0</v>
      </c>
      <c r="F110" s="8"/>
      <c r="G110" s="8"/>
      <c r="H110" s="8"/>
      <c r="I110" s="8"/>
      <c r="J110" s="5"/>
    </row>
    <row r="111" spans="1:10" s="3" customFormat="1" ht="17.25" customHeight="1" x14ac:dyDescent="0.2">
      <c r="A111" s="12" t="s">
        <v>188</v>
      </c>
      <c r="B111" s="13" t="s">
        <v>189</v>
      </c>
      <c r="C111" s="48">
        <f>C112</f>
        <v>300</v>
      </c>
      <c r="D111" s="48">
        <f t="shared" ref="D111:E114" si="41">D112</f>
        <v>0</v>
      </c>
      <c r="E111" s="48">
        <f t="shared" si="41"/>
        <v>500</v>
      </c>
      <c r="F111" s="8"/>
      <c r="G111" s="8"/>
      <c r="H111" s="8"/>
      <c r="I111" s="8"/>
      <c r="J111" s="5"/>
    </row>
    <row r="112" spans="1:10" s="3" customFormat="1" ht="14.25" customHeight="1" x14ac:dyDescent="0.2">
      <c r="A112" s="14" t="s">
        <v>45</v>
      </c>
      <c r="B112" s="15" t="s">
        <v>46</v>
      </c>
      <c r="C112" s="49">
        <f>C113</f>
        <v>300</v>
      </c>
      <c r="D112" s="49">
        <f t="shared" si="41"/>
        <v>0</v>
      </c>
      <c r="E112" s="49">
        <f t="shared" si="41"/>
        <v>500</v>
      </c>
      <c r="F112" s="8"/>
      <c r="G112" s="8"/>
      <c r="H112" s="8"/>
      <c r="I112" s="8"/>
      <c r="J112" s="5"/>
    </row>
    <row r="113" spans="1:10" s="3" customFormat="1" x14ac:dyDescent="0.2">
      <c r="A113" s="16">
        <v>4</v>
      </c>
      <c r="B113" s="31" t="s">
        <v>66</v>
      </c>
      <c r="C113" s="50">
        <f>C114</f>
        <v>300</v>
      </c>
      <c r="D113" s="50">
        <f t="shared" si="41"/>
        <v>0</v>
      </c>
      <c r="E113" s="50">
        <f t="shared" si="41"/>
        <v>500</v>
      </c>
      <c r="F113" s="8"/>
      <c r="G113" s="8"/>
      <c r="H113" s="8"/>
      <c r="I113" s="8"/>
      <c r="J113" s="5"/>
    </row>
    <row r="114" spans="1:10" s="3" customFormat="1" ht="12.75" customHeight="1" x14ac:dyDescent="0.2">
      <c r="A114" s="16">
        <v>42</v>
      </c>
      <c r="B114" s="17" t="s">
        <v>67</v>
      </c>
      <c r="C114" s="50">
        <f>C115</f>
        <v>300</v>
      </c>
      <c r="D114" s="50">
        <f t="shared" si="41"/>
        <v>0</v>
      </c>
      <c r="E114" s="50">
        <f t="shared" si="41"/>
        <v>500</v>
      </c>
      <c r="F114" s="8"/>
      <c r="G114" s="8"/>
      <c r="H114" s="8"/>
      <c r="I114" s="8"/>
      <c r="J114" s="5"/>
    </row>
    <row r="115" spans="1:10" s="3" customFormat="1" x14ac:dyDescent="0.2">
      <c r="A115" s="24">
        <v>4241</v>
      </c>
      <c r="B115" s="20" t="s">
        <v>94</v>
      </c>
      <c r="C115" s="51">
        <v>300</v>
      </c>
      <c r="D115" s="51">
        <v>0</v>
      </c>
      <c r="E115" s="51">
        <v>500</v>
      </c>
      <c r="F115" s="8"/>
      <c r="G115" s="8"/>
      <c r="H115" s="8"/>
      <c r="I115" s="8"/>
      <c r="J115" s="5"/>
    </row>
    <row r="116" spans="1:10" s="3" customFormat="1" ht="25.5" customHeight="1" x14ac:dyDescent="0.2">
      <c r="A116" s="21" t="s">
        <v>69</v>
      </c>
      <c r="B116" s="11" t="s">
        <v>70</v>
      </c>
      <c r="C116" s="47">
        <f t="shared" ref="C116:E120" si="42">C117</f>
        <v>0</v>
      </c>
      <c r="D116" s="47">
        <f t="shared" si="42"/>
        <v>1327.23</v>
      </c>
      <c r="E116" s="47">
        <f t="shared" si="42"/>
        <v>1327.23</v>
      </c>
      <c r="F116" s="8"/>
      <c r="G116" s="8"/>
      <c r="H116" s="8"/>
      <c r="I116" s="8"/>
      <c r="J116" s="5"/>
    </row>
    <row r="117" spans="1:10" s="3" customFormat="1" ht="24.75" customHeight="1" x14ac:dyDescent="0.2">
      <c r="A117" s="12" t="s">
        <v>15</v>
      </c>
      <c r="B117" s="13" t="s">
        <v>70</v>
      </c>
      <c r="C117" s="48">
        <f>C119</f>
        <v>0</v>
      </c>
      <c r="D117" s="48">
        <f>D119</f>
        <v>1327.23</v>
      </c>
      <c r="E117" s="48">
        <f>E119</f>
        <v>1327.23</v>
      </c>
      <c r="F117" s="8"/>
      <c r="G117" s="8"/>
      <c r="H117" s="8"/>
      <c r="I117" s="8"/>
      <c r="J117" s="5"/>
    </row>
    <row r="118" spans="1:10" s="3" customFormat="1" ht="15" customHeight="1" x14ac:dyDescent="0.2">
      <c r="A118" s="14" t="s">
        <v>45</v>
      </c>
      <c r="B118" s="15" t="s">
        <v>46</v>
      </c>
      <c r="C118" s="49">
        <f>C119</f>
        <v>0</v>
      </c>
      <c r="D118" s="49">
        <f t="shared" ref="D118:E118" si="43">D119</f>
        <v>1327.23</v>
      </c>
      <c r="E118" s="49">
        <f t="shared" si="43"/>
        <v>1327.23</v>
      </c>
      <c r="F118" s="8"/>
      <c r="G118" s="8"/>
      <c r="H118" s="8"/>
      <c r="I118" s="8"/>
      <c r="J118" s="5"/>
    </row>
    <row r="119" spans="1:10" x14ac:dyDescent="0.2">
      <c r="A119" s="16">
        <v>3</v>
      </c>
      <c r="B119" s="17" t="s">
        <v>7</v>
      </c>
      <c r="C119" s="50">
        <f>C120</f>
        <v>0</v>
      </c>
      <c r="D119" s="50">
        <f t="shared" si="42"/>
        <v>1327.23</v>
      </c>
      <c r="E119" s="50">
        <f t="shared" si="42"/>
        <v>1327.23</v>
      </c>
      <c r="F119" s="8"/>
      <c r="G119" s="8"/>
      <c r="H119" s="8"/>
      <c r="I119" s="8"/>
      <c r="J119" s="2"/>
    </row>
    <row r="120" spans="1:10" x14ac:dyDescent="0.2">
      <c r="A120" s="16">
        <v>32</v>
      </c>
      <c r="B120" s="17" t="s">
        <v>8</v>
      </c>
      <c r="C120" s="50">
        <f>C121</f>
        <v>0</v>
      </c>
      <c r="D120" s="50">
        <f t="shared" si="42"/>
        <v>1327.23</v>
      </c>
      <c r="E120" s="50">
        <f t="shared" si="42"/>
        <v>1327.23</v>
      </c>
      <c r="F120" s="8"/>
      <c r="G120" s="8"/>
      <c r="H120" s="8"/>
      <c r="I120" s="8"/>
      <c r="J120" s="2"/>
    </row>
    <row r="121" spans="1:10" x14ac:dyDescent="0.2">
      <c r="A121" s="22">
        <v>3232</v>
      </c>
      <c r="B121" s="20" t="s">
        <v>42</v>
      </c>
      <c r="C121" s="51">
        <v>0</v>
      </c>
      <c r="D121" s="54">
        <v>1327.23</v>
      </c>
      <c r="E121" s="54">
        <v>1327.23</v>
      </c>
      <c r="F121" s="8"/>
      <c r="G121" s="8"/>
      <c r="H121" s="8"/>
      <c r="I121" s="8"/>
      <c r="J121" s="2"/>
    </row>
    <row r="122" spans="1:10" x14ac:dyDescent="0.2">
      <c r="A122" s="6" t="s">
        <v>71</v>
      </c>
      <c r="B122" s="7"/>
      <c r="C122" s="56">
        <f>C123</f>
        <v>685733.57000000007</v>
      </c>
      <c r="D122" s="56">
        <f t="shared" ref="D122:E122" si="44">D123</f>
        <v>658954.00000000012</v>
      </c>
      <c r="E122" s="56">
        <f t="shared" si="44"/>
        <v>651071.46</v>
      </c>
      <c r="F122" s="8"/>
      <c r="G122" s="8"/>
      <c r="H122" s="8"/>
      <c r="I122" s="8"/>
      <c r="J122" s="9"/>
    </row>
    <row r="123" spans="1:10" ht="24" customHeight="1" x14ac:dyDescent="0.2">
      <c r="A123" s="21" t="s">
        <v>72</v>
      </c>
      <c r="B123" s="27" t="s">
        <v>73</v>
      </c>
      <c r="C123" s="47">
        <f>C124+C155+C164+C170+C179+C188+C200+C205</f>
        <v>685733.57000000007</v>
      </c>
      <c r="D123" s="47">
        <f>D124+D155+D164+D170+D179+D188+D200+D205</f>
        <v>658954.00000000012</v>
      </c>
      <c r="E123" s="47">
        <f>E124+E155+E164+E170+E179+E188+E200+E205</f>
        <v>651071.46</v>
      </c>
      <c r="F123" s="8"/>
      <c r="G123" s="8"/>
      <c r="H123" s="8"/>
      <c r="I123" s="8"/>
      <c r="J123" s="2"/>
    </row>
    <row r="124" spans="1:10" ht="18" customHeight="1" x14ac:dyDescent="0.2">
      <c r="A124" s="12" t="s">
        <v>15</v>
      </c>
      <c r="B124" s="13" t="s">
        <v>7</v>
      </c>
      <c r="C124" s="48">
        <f>C125+C138</f>
        <v>8916.51</v>
      </c>
      <c r="D124" s="48">
        <f>D125+D138</f>
        <v>10309.41</v>
      </c>
      <c r="E124" s="48">
        <f>E125+E138</f>
        <v>2070</v>
      </c>
      <c r="F124" s="8"/>
      <c r="G124" s="8"/>
      <c r="H124" s="8"/>
      <c r="I124" s="8"/>
      <c r="J124" s="2"/>
    </row>
    <row r="125" spans="1:10" ht="15" customHeight="1" x14ac:dyDescent="0.2">
      <c r="A125" s="14" t="s">
        <v>74</v>
      </c>
      <c r="B125" s="15" t="s">
        <v>75</v>
      </c>
      <c r="C125" s="49">
        <f>C126</f>
        <v>1967.8300000000002</v>
      </c>
      <c r="D125" s="49">
        <f t="shared" ref="D125:E125" si="45">D126</f>
        <v>1573.27</v>
      </c>
      <c r="E125" s="49">
        <f t="shared" si="45"/>
        <v>1570</v>
      </c>
      <c r="F125" s="8"/>
      <c r="G125" s="8"/>
      <c r="H125" s="8"/>
      <c r="I125" s="8"/>
      <c r="J125" s="2"/>
    </row>
    <row r="126" spans="1:10" x14ac:dyDescent="0.2">
      <c r="A126" s="25">
        <v>3</v>
      </c>
      <c r="B126" s="26" t="s">
        <v>7</v>
      </c>
      <c r="C126" s="55">
        <f>C127+C136</f>
        <v>1967.8300000000002</v>
      </c>
      <c r="D126" s="55">
        <f>D127+D136</f>
        <v>1573.27</v>
      </c>
      <c r="E126" s="55">
        <f>E127+E136</f>
        <v>1570</v>
      </c>
      <c r="F126" s="8"/>
      <c r="G126" s="8"/>
      <c r="H126" s="8"/>
      <c r="I126" s="8"/>
      <c r="J126" s="2"/>
    </row>
    <row r="127" spans="1:10" x14ac:dyDescent="0.2">
      <c r="A127" s="16">
        <v>32</v>
      </c>
      <c r="B127" s="17" t="s">
        <v>8</v>
      </c>
      <c r="C127" s="50">
        <f>SUM(C128:C135)</f>
        <v>1955.92</v>
      </c>
      <c r="D127" s="50">
        <f>SUM(D128:D135)</f>
        <v>1560</v>
      </c>
      <c r="E127" s="50">
        <f>SUM(E128:E135)</f>
        <v>1560</v>
      </c>
      <c r="F127" s="8"/>
      <c r="G127" s="8"/>
      <c r="H127" s="8"/>
      <c r="I127" s="8"/>
      <c r="J127" s="2"/>
    </row>
    <row r="128" spans="1:10" x14ac:dyDescent="0.2">
      <c r="A128" s="22">
        <v>3211</v>
      </c>
      <c r="B128" s="20" t="s">
        <v>18</v>
      </c>
      <c r="C128" s="51">
        <v>6.48</v>
      </c>
      <c r="D128" s="51">
        <v>0</v>
      </c>
      <c r="E128" s="51">
        <v>0</v>
      </c>
      <c r="F128" s="8"/>
      <c r="G128" s="8"/>
      <c r="H128" s="8"/>
      <c r="I128" s="8"/>
      <c r="J128" s="2"/>
    </row>
    <row r="129" spans="1:10" x14ac:dyDescent="0.2">
      <c r="A129" s="22">
        <v>3221</v>
      </c>
      <c r="B129" s="20" t="s">
        <v>21</v>
      </c>
      <c r="C129" s="51">
        <v>207.61</v>
      </c>
      <c r="D129" s="51">
        <v>200</v>
      </c>
      <c r="E129" s="51">
        <v>200</v>
      </c>
      <c r="F129" s="8"/>
      <c r="G129" s="8"/>
      <c r="H129" s="8"/>
      <c r="I129" s="8"/>
      <c r="J129" s="2"/>
    </row>
    <row r="130" spans="1:10" x14ac:dyDescent="0.2">
      <c r="A130" s="19">
        <v>3231</v>
      </c>
      <c r="B130" s="20" t="s">
        <v>25</v>
      </c>
      <c r="C130" s="54">
        <v>9.64</v>
      </c>
      <c r="D130" s="54">
        <v>0</v>
      </c>
      <c r="E130" s="54">
        <v>0</v>
      </c>
      <c r="F130" s="8"/>
      <c r="G130" s="8"/>
      <c r="H130" s="8"/>
      <c r="I130" s="8"/>
      <c r="J130" s="2"/>
    </row>
    <row r="131" spans="1:10" x14ac:dyDescent="0.2">
      <c r="A131" s="22">
        <v>3232</v>
      </c>
      <c r="B131" s="20" t="s">
        <v>42</v>
      </c>
      <c r="C131" s="54">
        <v>29.7</v>
      </c>
      <c r="D131" s="54">
        <v>0</v>
      </c>
      <c r="E131" s="54">
        <v>0</v>
      </c>
      <c r="F131" s="8"/>
      <c r="G131" s="8"/>
      <c r="H131" s="8"/>
      <c r="I131" s="8"/>
      <c r="J131" s="2"/>
    </row>
    <row r="132" spans="1:10" x14ac:dyDescent="0.2">
      <c r="A132" s="22">
        <v>3239</v>
      </c>
      <c r="B132" s="20" t="s">
        <v>31</v>
      </c>
      <c r="C132" s="54">
        <v>235</v>
      </c>
      <c r="D132" s="54">
        <v>0</v>
      </c>
      <c r="E132" s="54">
        <v>0</v>
      </c>
      <c r="F132" s="8"/>
      <c r="G132" s="8"/>
      <c r="H132" s="8"/>
      <c r="I132" s="8"/>
      <c r="J132" s="2"/>
    </row>
    <row r="133" spans="1:10" x14ac:dyDescent="0.2">
      <c r="A133" s="22">
        <v>3292</v>
      </c>
      <c r="B133" s="20" t="s">
        <v>76</v>
      </c>
      <c r="C133" s="51">
        <v>860</v>
      </c>
      <c r="D133" s="51">
        <v>860</v>
      </c>
      <c r="E133" s="51">
        <v>860</v>
      </c>
      <c r="F133" s="8"/>
      <c r="G133" s="8"/>
      <c r="H133" s="8"/>
      <c r="I133" s="8"/>
      <c r="J133" s="2"/>
    </row>
    <row r="134" spans="1:10" x14ac:dyDescent="0.2">
      <c r="A134" s="22">
        <v>3294</v>
      </c>
      <c r="B134" s="20" t="s">
        <v>174</v>
      </c>
      <c r="C134" s="51">
        <v>13.27</v>
      </c>
      <c r="D134" s="51">
        <v>0</v>
      </c>
      <c r="E134" s="51">
        <v>0</v>
      </c>
      <c r="F134" s="8"/>
      <c r="G134" s="8"/>
      <c r="H134" s="8"/>
      <c r="I134" s="8"/>
      <c r="J134" s="2"/>
    </row>
    <row r="135" spans="1:10" x14ac:dyDescent="0.2">
      <c r="A135" s="22">
        <v>3299</v>
      </c>
      <c r="B135" s="20" t="s">
        <v>35</v>
      </c>
      <c r="C135" s="51">
        <v>594.22</v>
      </c>
      <c r="D135" s="51">
        <v>500</v>
      </c>
      <c r="E135" s="51">
        <v>500</v>
      </c>
      <c r="F135" s="8"/>
      <c r="G135" s="8"/>
      <c r="H135" s="8"/>
      <c r="I135" s="8"/>
      <c r="J135" s="2"/>
    </row>
    <row r="136" spans="1:10" x14ac:dyDescent="0.2">
      <c r="A136" s="16">
        <v>34</v>
      </c>
      <c r="B136" s="17" t="s">
        <v>36</v>
      </c>
      <c r="C136" s="50">
        <f>C137</f>
        <v>11.91</v>
      </c>
      <c r="D136" s="50">
        <f t="shared" ref="D136:E136" si="46">D137</f>
        <v>13.27</v>
      </c>
      <c r="E136" s="50">
        <f t="shared" si="46"/>
        <v>10</v>
      </c>
      <c r="F136" s="8"/>
      <c r="G136" s="8"/>
      <c r="H136" s="8"/>
      <c r="I136" s="8"/>
      <c r="J136" s="2"/>
    </row>
    <row r="137" spans="1:10" x14ac:dyDescent="0.2">
      <c r="A137" s="32">
        <v>3434</v>
      </c>
      <c r="B137" s="20" t="s">
        <v>77</v>
      </c>
      <c r="C137" s="51">
        <v>11.91</v>
      </c>
      <c r="D137" s="51">
        <v>13.27</v>
      </c>
      <c r="E137" s="51">
        <v>10</v>
      </c>
      <c r="F137" s="8"/>
      <c r="G137" s="8"/>
      <c r="H137" s="8"/>
      <c r="I137" s="8"/>
      <c r="J137" s="2"/>
    </row>
    <row r="138" spans="1:10" ht="15" customHeight="1" x14ac:dyDescent="0.2">
      <c r="A138" s="14" t="s">
        <v>78</v>
      </c>
      <c r="B138" s="15" t="s">
        <v>79</v>
      </c>
      <c r="C138" s="49">
        <f>C139</f>
        <v>6948.68</v>
      </c>
      <c r="D138" s="49">
        <f t="shared" ref="D138:E138" si="47">D139</f>
        <v>8736.14</v>
      </c>
      <c r="E138" s="49">
        <f t="shared" si="47"/>
        <v>500</v>
      </c>
      <c r="F138" s="8"/>
      <c r="G138" s="8"/>
      <c r="H138" s="8"/>
      <c r="I138" s="8"/>
      <c r="J138" s="2"/>
    </row>
    <row r="139" spans="1:10" ht="12.75" customHeight="1" x14ac:dyDescent="0.2">
      <c r="A139" s="25">
        <v>3</v>
      </c>
      <c r="B139" s="26" t="s">
        <v>7</v>
      </c>
      <c r="C139" s="55">
        <f>C140+C152</f>
        <v>6948.68</v>
      </c>
      <c r="D139" s="55">
        <f>D140+D152</f>
        <v>8736.14</v>
      </c>
      <c r="E139" s="55">
        <f>E140+E152</f>
        <v>500</v>
      </c>
      <c r="F139" s="8"/>
      <c r="G139" s="8"/>
      <c r="H139" s="8"/>
      <c r="I139" s="8"/>
      <c r="J139" s="2"/>
    </row>
    <row r="140" spans="1:10" ht="12.75" customHeight="1" x14ac:dyDescent="0.2">
      <c r="A140" s="16">
        <v>32</v>
      </c>
      <c r="B140" s="17" t="s">
        <v>8</v>
      </c>
      <c r="C140" s="50">
        <f>SUM(C141:C151)</f>
        <v>6948.68</v>
      </c>
      <c r="D140" s="50">
        <f>SUM(D141:D151)</f>
        <v>8736.14</v>
      </c>
      <c r="E140" s="50">
        <f>SUM(E141:E151)</f>
        <v>500</v>
      </c>
      <c r="F140" s="8"/>
      <c r="G140" s="8"/>
      <c r="H140" s="8"/>
      <c r="I140" s="8"/>
      <c r="J140" s="2"/>
    </row>
    <row r="141" spans="1:10" ht="12.75" customHeight="1" x14ac:dyDescent="0.2">
      <c r="A141" s="22">
        <v>3211</v>
      </c>
      <c r="B141" s="20" t="s">
        <v>18</v>
      </c>
      <c r="C141" s="51">
        <v>0</v>
      </c>
      <c r="D141" s="51">
        <v>0</v>
      </c>
      <c r="E141" s="51">
        <v>0</v>
      </c>
      <c r="F141" s="8"/>
      <c r="G141" s="8"/>
      <c r="H141" s="8"/>
      <c r="I141" s="8"/>
      <c r="J141" s="2"/>
    </row>
    <row r="142" spans="1:10" ht="12.75" customHeight="1" x14ac:dyDescent="0.2">
      <c r="A142" s="22">
        <v>3213</v>
      </c>
      <c r="B142" s="20" t="s">
        <v>19</v>
      </c>
      <c r="C142" s="51">
        <v>0</v>
      </c>
      <c r="D142" s="51">
        <v>0</v>
      </c>
      <c r="E142" s="51">
        <v>0</v>
      </c>
      <c r="F142" s="8"/>
      <c r="G142" s="8"/>
      <c r="H142" s="8"/>
      <c r="I142" s="8"/>
      <c r="J142" s="2"/>
    </row>
    <row r="143" spans="1:10" ht="12.75" customHeight="1" x14ac:dyDescent="0.2">
      <c r="A143" s="22">
        <v>3221</v>
      </c>
      <c r="B143" s="20" t="s">
        <v>21</v>
      </c>
      <c r="C143" s="51">
        <v>0</v>
      </c>
      <c r="D143" s="51">
        <v>0</v>
      </c>
      <c r="E143" s="51">
        <v>0</v>
      </c>
      <c r="F143" s="8"/>
      <c r="G143" s="8"/>
      <c r="H143" s="8"/>
      <c r="I143" s="8"/>
      <c r="J143" s="2"/>
    </row>
    <row r="144" spans="1:10" ht="12.75" customHeight="1" x14ac:dyDescent="0.2">
      <c r="A144" s="22">
        <v>3223</v>
      </c>
      <c r="B144" s="20" t="s">
        <v>22</v>
      </c>
      <c r="C144" s="51">
        <v>3488.96</v>
      </c>
      <c r="D144" s="51">
        <v>6636.14</v>
      </c>
      <c r="E144" s="51">
        <v>500</v>
      </c>
      <c r="F144" s="8"/>
      <c r="G144" s="8"/>
      <c r="H144" s="8"/>
      <c r="I144" s="8"/>
      <c r="J144" s="2"/>
    </row>
    <row r="145" spans="1:10" ht="12.75" customHeight="1" x14ac:dyDescent="0.2">
      <c r="A145" s="22">
        <v>3224</v>
      </c>
      <c r="B145" s="20" t="s">
        <v>41</v>
      </c>
      <c r="C145" s="51">
        <v>387.99</v>
      </c>
      <c r="D145" s="51">
        <v>0</v>
      </c>
      <c r="E145" s="51">
        <v>0</v>
      </c>
      <c r="F145" s="8"/>
      <c r="G145" s="8"/>
      <c r="H145" s="8"/>
      <c r="I145" s="8"/>
      <c r="J145" s="2"/>
    </row>
    <row r="146" spans="1:10" ht="12.75" customHeight="1" x14ac:dyDescent="0.2">
      <c r="A146" s="22">
        <v>3225</v>
      </c>
      <c r="B146" s="20" t="s">
        <v>23</v>
      </c>
      <c r="C146" s="51">
        <v>1076.4000000000001</v>
      </c>
      <c r="D146" s="51">
        <v>0</v>
      </c>
      <c r="E146" s="51">
        <v>0</v>
      </c>
      <c r="F146" s="8"/>
      <c r="G146" s="8"/>
      <c r="H146" s="8"/>
      <c r="I146" s="8"/>
      <c r="J146" s="2"/>
    </row>
    <row r="147" spans="1:10" ht="12.75" customHeight="1" x14ac:dyDescent="0.2">
      <c r="A147" s="22">
        <v>3227</v>
      </c>
      <c r="B147" s="20" t="s">
        <v>24</v>
      </c>
      <c r="C147" s="51">
        <v>123.94</v>
      </c>
      <c r="D147" s="51">
        <v>0</v>
      </c>
      <c r="E147" s="51">
        <v>0</v>
      </c>
      <c r="F147" s="8"/>
      <c r="G147" s="8"/>
      <c r="H147" s="8"/>
      <c r="I147" s="8"/>
      <c r="J147" s="2"/>
    </row>
    <row r="148" spans="1:10" ht="12.75" customHeight="1" x14ac:dyDescent="0.2">
      <c r="A148" s="22">
        <v>3231</v>
      </c>
      <c r="B148" s="20" t="s">
        <v>25</v>
      </c>
      <c r="C148" s="51">
        <v>0</v>
      </c>
      <c r="D148" s="51">
        <v>0</v>
      </c>
      <c r="E148" s="51">
        <v>0</v>
      </c>
      <c r="F148" s="8"/>
      <c r="G148" s="8"/>
      <c r="H148" s="8"/>
      <c r="I148" s="8"/>
      <c r="J148" s="2"/>
    </row>
    <row r="149" spans="1:10" ht="12.75" customHeight="1" x14ac:dyDescent="0.2">
      <c r="A149" s="22">
        <v>3232</v>
      </c>
      <c r="B149" s="20" t="s">
        <v>42</v>
      </c>
      <c r="C149" s="51">
        <v>978.66</v>
      </c>
      <c r="D149" s="51">
        <v>1200</v>
      </c>
      <c r="E149" s="51">
        <v>0</v>
      </c>
      <c r="F149" s="8"/>
      <c r="G149" s="8"/>
      <c r="H149" s="8"/>
      <c r="I149" s="8"/>
      <c r="J149" s="2"/>
    </row>
    <row r="150" spans="1:10" ht="12.75" customHeight="1" x14ac:dyDescent="0.2">
      <c r="A150" s="22">
        <v>3234</v>
      </c>
      <c r="B150" s="20" t="s">
        <v>26</v>
      </c>
      <c r="C150" s="51">
        <v>892.73</v>
      </c>
      <c r="D150" s="51">
        <v>900</v>
      </c>
      <c r="E150" s="51">
        <v>0</v>
      </c>
      <c r="F150" s="8"/>
      <c r="G150" s="8"/>
      <c r="H150" s="8"/>
      <c r="I150" s="8"/>
      <c r="J150" s="2"/>
    </row>
    <row r="151" spans="1:10" ht="12.75" customHeight="1" x14ac:dyDescent="0.2">
      <c r="A151" s="22">
        <v>3299</v>
      </c>
      <c r="B151" s="20" t="s">
        <v>35</v>
      </c>
      <c r="C151" s="51">
        <v>0</v>
      </c>
      <c r="D151" s="51">
        <v>0</v>
      </c>
      <c r="E151" s="51">
        <v>0</v>
      </c>
      <c r="F151" s="8"/>
      <c r="G151" s="8"/>
      <c r="H151" s="8"/>
      <c r="I151" s="8"/>
      <c r="J151" s="2"/>
    </row>
    <row r="152" spans="1:10" x14ac:dyDescent="0.2">
      <c r="A152" s="16">
        <v>34</v>
      </c>
      <c r="B152" s="17" t="s">
        <v>36</v>
      </c>
      <c r="C152" s="50">
        <f>C153+C154</f>
        <v>0</v>
      </c>
      <c r="D152" s="50">
        <f t="shared" ref="D152:E152" si="48">D153+D154</f>
        <v>0</v>
      </c>
      <c r="E152" s="50">
        <f t="shared" si="48"/>
        <v>0</v>
      </c>
      <c r="F152" s="8"/>
      <c r="G152" s="8"/>
      <c r="H152" s="8"/>
      <c r="I152" s="8"/>
      <c r="J152" s="2"/>
    </row>
    <row r="153" spans="1:10" x14ac:dyDescent="0.2">
      <c r="A153" s="32">
        <v>3433</v>
      </c>
      <c r="B153" s="20" t="s">
        <v>38</v>
      </c>
      <c r="C153" s="51">
        <v>0</v>
      </c>
      <c r="D153" s="51">
        <v>0</v>
      </c>
      <c r="E153" s="51">
        <v>0</v>
      </c>
      <c r="F153" s="8"/>
      <c r="G153" s="8"/>
      <c r="H153" s="8"/>
      <c r="I153" s="8"/>
      <c r="J153" s="2"/>
    </row>
    <row r="154" spans="1:10" x14ac:dyDescent="0.2">
      <c r="A154" s="32">
        <v>3434</v>
      </c>
      <c r="B154" s="20" t="s">
        <v>77</v>
      </c>
      <c r="C154" s="51">
        <v>0</v>
      </c>
      <c r="D154" s="51">
        <v>0</v>
      </c>
      <c r="E154" s="51">
        <v>0</v>
      </c>
      <c r="F154" s="8"/>
      <c r="G154" s="8"/>
      <c r="H154" s="8"/>
      <c r="I154" s="8"/>
      <c r="J154" s="2"/>
    </row>
    <row r="155" spans="1:10" ht="24.75" customHeight="1" x14ac:dyDescent="0.2">
      <c r="A155" s="12" t="s">
        <v>39</v>
      </c>
      <c r="B155" s="13" t="s">
        <v>81</v>
      </c>
      <c r="C155" s="48">
        <f t="shared" ref="C155:D155" si="49">C157</f>
        <v>619539.52</v>
      </c>
      <c r="D155" s="48">
        <f t="shared" si="49"/>
        <v>601255.56000000006</v>
      </c>
      <c r="E155" s="48">
        <f t="shared" ref="E155" si="50">E157</f>
        <v>601255.56000000006</v>
      </c>
      <c r="F155" s="8"/>
      <c r="G155" s="8"/>
      <c r="H155" s="8"/>
      <c r="I155" s="8"/>
      <c r="J155" s="2"/>
    </row>
    <row r="156" spans="1:10" ht="15" customHeight="1" x14ac:dyDescent="0.2">
      <c r="A156" s="14" t="s">
        <v>78</v>
      </c>
      <c r="B156" s="15" t="s">
        <v>79</v>
      </c>
      <c r="C156" s="49">
        <f>C157</f>
        <v>619539.52</v>
      </c>
      <c r="D156" s="49">
        <f t="shared" ref="D156:E156" si="51">D157</f>
        <v>601255.56000000006</v>
      </c>
      <c r="E156" s="49">
        <f t="shared" si="51"/>
        <v>601255.56000000006</v>
      </c>
      <c r="F156" s="8"/>
      <c r="G156" s="8"/>
      <c r="H156" s="8"/>
      <c r="I156" s="8"/>
      <c r="J156" s="2"/>
    </row>
    <row r="157" spans="1:10" x14ac:dyDescent="0.2">
      <c r="A157" s="16">
        <v>3</v>
      </c>
      <c r="B157" s="17" t="s">
        <v>82</v>
      </c>
      <c r="C157" s="50">
        <f>C158+C162</f>
        <v>619539.52</v>
      </c>
      <c r="D157" s="50">
        <f>D158+D162</f>
        <v>601255.56000000006</v>
      </c>
      <c r="E157" s="50">
        <f>E158+E162</f>
        <v>601255.56000000006</v>
      </c>
      <c r="F157" s="8"/>
      <c r="G157" s="8"/>
      <c r="H157" s="8"/>
      <c r="I157" s="8"/>
      <c r="J157" s="2"/>
    </row>
    <row r="158" spans="1:10" x14ac:dyDescent="0.2">
      <c r="A158" s="16">
        <v>31</v>
      </c>
      <c r="B158" s="17" t="s">
        <v>55</v>
      </c>
      <c r="C158" s="50">
        <f>C159+C160+C161</f>
        <v>599139.53</v>
      </c>
      <c r="D158" s="50">
        <f t="shared" ref="D158:E158" si="52">D159+D160+D161</f>
        <v>579255.56000000006</v>
      </c>
      <c r="E158" s="50">
        <f t="shared" si="52"/>
        <v>579255.56000000006</v>
      </c>
      <c r="F158" s="8"/>
      <c r="G158" s="8"/>
      <c r="H158" s="8"/>
      <c r="I158" s="8"/>
      <c r="J158" s="2"/>
    </row>
    <row r="159" spans="1:10" x14ac:dyDescent="0.2">
      <c r="A159" s="19">
        <v>3111</v>
      </c>
      <c r="B159" s="20" t="s">
        <v>56</v>
      </c>
      <c r="C159" s="51">
        <v>496115.47</v>
      </c>
      <c r="D159" s="52">
        <v>484339.56</v>
      </c>
      <c r="E159" s="52">
        <v>484339.56</v>
      </c>
      <c r="F159" s="8"/>
      <c r="G159" s="8"/>
      <c r="H159" s="8"/>
      <c r="I159" s="8"/>
      <c r="J159" s="2"/>
    </row>
    <row r="160" spans="1:10" x14ac:dyDescent="0.2">
      <c r="A160" s="19">
        <v>3121</v>
      </c>
      <c r="B160" s="20" t="s">
        <v>57</v>
      </c>
      <c r="C160" s="51">
        <v>21179.82</v>
      </c>
      <c r="D160" s="52">
        <v>15000</v>
      </c>
      <c r="E160" s="52">
        <v>15000</v>
      </c>
      <c r="F160" s="8"/>
      <c r="G160" s="8"/>
      <c r="H160" s="8"/>
      <c r="I160" s="8"/>
      <c r="J160" s="2"/>
    </row>
    <row r="161" spans="1:10" x14ac:dyDescent="0.2">
      <c r="A161" s="19">
        <v>3132</v>
      </c>
      <c r="B161" s="20" t="s">
        <v>58</v>
      </c>
      <c r="C161" s="51">
        <v>81844.240000000005</v>
      </c>
      <c r="D161" s="52">
        <v>79916</v>
      </c>
      <c r="E161" s="52">
        <v>79916</v>
      </c>
      <c r="F161" s="8"/>
      <c r="G161" s="8"/>
      <c r="H161" s="8"/>
      <c r="I161" s="8"/>
      <c r="J161" s="2"/>
    </row>
    <row r="162" spans="1:10" x14ac:dyDescent="0.2">
      <c r="A162" s="16">
        <v>32</v>
      </c>
      <c r="B162" s="17" t="s">
        <v>8</v>
      </c>
      <c r="C162" s="50">
        <f>C163</f>
        <v>20399.990000000002</v>
      </c>
      <c r="D162" s="50">
        <f t="shared" ref="D162:E162" si="53">D163</f>
        <v>22000</v>
      </c>
      <c r="E162" s="50">
        <f t="shared" si="53"/>
        <v>22000</v>
      </c>
      <c r="F162" s="8"/>
      <c r="G162" s="8"/>
      <c r="H162" s="8"/>
      <c r="I162" s="8"/>
      <c r="J162" s="2"/>
    </row>
    <row r="163" spans="1:10" s="3" customFormat="1" ht="12.75" customHeight="1" x14ac:dyDescent="0.2">
      <c r="A163" s="19">
        <v>3212</v>
      </c>
      <c r="B163" s="20" t="s">
        <v>83</v>
      </c>
      <c r="C163" s="51">
        <v>20399.990000000002</v>
      </c>
      <c r="D163" s="52">
        <v>22000</v>
      </c>
      <c r="E163" s="52">
        <v>22000</v>
      </c>
      <c r="F163" s="8"/>
      <c r="G163" s="8"/>
      <c r="H163" s="8"/>
      <c r="I163" s="8"/>
      <c r="J163" s="5"/>
    </row>
    <row r="164" spans="1:10" ht="24" customHeight="1" x14ac:dyDescent="0.2">
      <c r="A164" s="12" t="s">
        <v>84</v>
      </c>
      <c r="B164" s="13" t="s">
        <v>51</v>
      </c>
      <c r="C164" s="48">
        <f>C166</f>
        <v>458.79</v>
      </c>
      <c r="D164" s="48">
        <f>D166</f>
        <v>530.9</v>
      </c>
      <c r="E164" s="48">
        <f>E166</f>
        <v>465.45</v>
      </c>
      <c r="F164" s="8"/>
      <c r="G164" s="8"/>
      <c r="H164" s="8"/>
      <c r="I164" s="8"/>
      <c r="J164" s="2"/>
    </row>
    <row r="165" spans="1:10" ht="14.25" customHeight="1" x14ac:dyDescent="0.2">
      <c r="A165" s="14" t="s">
        <v>78</v>
      </c>
      <c r="B165" s="15" t="s">
        <v>79</v>
      </c>
      <c r="C165" s="49">
        <f>C166</f>
        <v>458.79</v>
      </c>
      <c r="D165" s="49">
        <f t="shared" ref="D165:E166" si="54">D166</f>
        <v>530.9</v>
      </c>
      <c r="E165" s="49">
        <f t="shared" si="54"/>
        <v>465.45</v>
      </c>
      <c r="F165" s="8"/>
      <c r="G165" s="8"/>
      <c r="H165" s="8"/>
      <c r="I165" s="8"/>
      <c r="J165" s="2"/>
    </row>
    <row r="166" spans="1:10" x14ac:dyDescent="0.2">
      <c r="A166" s="16">
        <v>3</v>
      </c>
      <c r="B166" s="17" t="s">
        <v>7</v>
      </c>
      <c r="C166" s="50">
        <f>C167</f>
        <v>458.79</v>
      </c>
      <c r="D166" s="50">
        <f t="shared" si="54"/>
        <v>530.9</v>
      </c>
      <c r="E166" s="50">
        <f t="shared" si="54"/>
        <v>465.45</v>
      </c>
      <c r="F166" s="8"/>
      <c r="G166" s="8"/>
      <c r="H166" s="8"/>
      <c r="I166" s="8"/>
      <c r="J166" s="2"/>
    </row>
    <row r="167" spans="1:10" x14ac:dyDescent="0.2">
      <c r="A167" s="16">
        <v>32</v>
      </c>
      <c r="B167" s="17" t="s">
        <v>8</v>
      </c>
      <c r="C167" s="50">
        <f>C168+C169</f>
        <v>458.79</v>
      </c>
      <c r="D167" s="50">
        <f t="shared" ref="D167:E167" si="55">D168+D169</f>
        <v>530.9</v>
      </c>
      <c r="E167" s="50">
        <f t="shared" si="55"/>
        <v>465.45</v>
      </c>
      <c r="F167" s="8"/>
      <c r="G167" s="8"/>
      <c r="H167" s="8"/>
      <c r="I167" s="8"/>
      <c r="J167" s="2"/>
    </row>
    <row r="168" spans="1:10" x14ac:dyDescent="0.2">
      <c r="A168" s="19">
        <v>3239</v>
      </c>
      <c r="B168" s="20" t="s">
        <v>31</v>
      </c>
      <c r="C168" s="51">
        <v>0</v>
      </c>
      <c r="D168" s="51">
        <v>265.45</v>
      </c>
      <c r="E168" s="51">
        <v>265.45</v>
      </c>
      <c r="F168" s="8"/>
      <c r="G168" s="8"/>
      <c r="H168" s="8"/>
      <c r="I168" s="8"/>
      <c r="J168" s="2"/>
    </row>
    <row r="169" spans="1:10" x14ac:dyDescent="0.2">
      <c r="A169" s="22">
        <v>3299</v>
      </c>
      <c r="B169" s="20" t="s">
        <v>35</v>
      </c>
      <c r="C169" s="51">
        <v>458.79</v>
      </c>
      <c r="D169" s="54">
        <v>265.45</v>
      </c>
      <c r="E169" s="54">
        <v>200</v>
      </c>
      <c r="F169" s="8"/>
      <c r="G169" s="8"/>
      <c r="H169" s="8"/>
      <c r="I169" s="8"/>
      <c r="J169" s="2"/>
    </row>
    <row r="170" spans="1:10" ht="24" customHeight="1" x14ac:dyDescent="0.2">
      <c r="A170" s="12" t="s">
        <v>85</v>
      </c>
      <c r="B170" s="13" t="s">
        <v>86</v>
      </c>
      <c r="C170" s="48">
        <f>C171+C175</f>
        <v>36196.29</v>
      </c>
      <c r="D170" s="48">
        <f t="shared" ref="D170:E170" si="56">D171+D175</f>
        <v>30000</v>
      </c>
      <c r="E170" s="48">
        <f t="shared" si="56"/>
        <v>30000</v>
      </c>
      <c r="F170" s="8"/>
      <c r="G170" s="8"/>
      <c r="H170" s="8"/>
      <c r="I170" s="8"/>
      <c r="J170" s="2"/>
    </row>
    <row r="171" spans="1:10" ht="15" customHeight="1" x14ac:dyDescent="0.2">
      <c r="A171" s="14" t="s">
        <v>74</v>
      </c>
      <c r="B171" s="15" t="s">
        <v>75</v>
      </c>
      <c r="C171" s="49">
        <f>C172</f>
        <v>0.61</v>
      </c>
      <c r="D171" s="49">
        <f t="shared" ref="D171:E173" si="57">D172</f>
        <v>0</v>
      </c>
      <c r="E171" s="49">
        <f t="shared" si="57"/>
        <v>0</v>
      </c>
      <c r="F171" s="8"/>
      <c r="G171" s="8"/>
      <c r="H171" s="8"/>
      <c r="I171" s="8"/>
      <c r="J171" s="2"/>
    </row>
    <row r="172" spans="1:10" x14ac:dyDescent="0.2">
      <c r="A172" s="16">
        <v>3</v>
      </c>
      <c r="B172" s="17" t="s">
        <v>7</v>
      </c>
      <c r="C172" s="50">
        <f>C173</f>
        <v>0.61</v>
      </c>
      <c r="D172" s="50">
        <f t="shared" si="57"/>
        <v>0</v>
      </c>
      <c r="E172" s="50">
        <f t="shared" si="57"/>
        <v>0</v>
      </c>
      <c r="F172" s="8"/>
      <c r="G172" s="8"/>
      <c r="H172" s="8"/>
      <c r="I172" s="8"/>
      <c r="J172" s="2"/>
    </row>
    <row r="173" spans="1:10" x14ac:dyDescent="0.2">
      <c r="A173" s="16">
        <v>32</v>
      </c>
      <c r="B173" s="17" t="s">
        <v>8</v>
      </c>
      <c r="C173" s="50">
        <f>C174</f>
        <v>0.61</v>
      </c>
      <c r="D173" s="50">
        <f t="shared" si="57"/>
        <v>0</v>
      </c>
      <c r="E173" s="50">
        <f t="shared" si="57"/>
        <v>0</v>
      </c>
      <c r="F173" s="8"/>
      <c r="G173" s="8"/>
      <c r="H173" s="8"/>
      <c r="I173" s="8"/>
      <c r="J173" s="2"/>
    </row>
    <row r="174" spans="1:10" x14ac:dyDescent="0.2">
      <c r="A174" s="22">
        <v>3222</v>
      </c>
      <c r="B174" s="20" t="s">
        <v>87</v>
      </c>
      <c r="C174" s="51">
        <v>0.61</v>
      </c>
      <c r="D174" s="51">
        <v>0</v>
      </c>
      <c r="E174" s="51">
        <v>0</v>
      </c>
      <c r="F174" s="8"/>
      <c r="G174" s="8"/>
      <c r="H174" s="8"/>
      <c r="I174" s="8"/>
      <c r="J174" s="2"/>
    </row>
    <row r="175" spans="1:10" ht="15" customHeight="1" x14ac:dyDescent="0.2">
      <c r="A175" s="14" t="s">
        <v>78</v>
      </c>
      <c r="B175" s="15" t="s">
        <v>79</v>
      </c>
      <c r="C175" s="49">
        <f>C176</f>
        <v>36195.68</v>
      </c>
      <c r="D175" s="49">
        <f t="shared" ref="D175:E177" si="58">D176</f>
        <v>30000</v>
      </c>
      <c r="E175" s="49">
        <f t="shared" si="58"/>
        <v>30000</v>
      </c>
      <c r="F175" s="8"/>
      <c r="G175" s="8"/>
      <c r="H175" s="8"/>
      <c r="I175" s="8"/>
      <c r="J175" s="2"/>
    </row>
    <row r="176" spans="1:10" x14ac:dyDescent="0.2">
      <c r="A176" s="16">
        <v>3</v>
      </c>
      <c r="B176" s="17" t="s">
        <v>7</v>
      </c>
      <c r="C176" s="50">
        <f>C177</f>
        <v>36195.68</v>
      </c>
      <c r="D176" s="50">
        <f t="shared" si="58"/>
        <v>30000</v>
      </c>
      <c r="E176" s="50">
        <f t="shared" si="58"/>
        <v>30000</v>
      </c>
      <c r="F176" s="8"/>
      <c r="G176" s="8"/>
      <c r="H176" s="8"/>
      <c r="I176" s="8"/>
      <c r="J176" s="2"/>
    </row>
    <row r="177" spans="1:10" x14ac:dyDescent="0.2">
      <c r="A177" s="16">
        <v>32</v>
      </c>
      <c r="B177" s="17" t="s">
        <v>8</v>
      </c>
      <c r="C177" s="50">
        <f>C178</f>
        <v>36195.68</v>
      </c>
      <c r="D177" s="50">
        <f t="shared" si="58"/>
        <v>30000</v>
      </c>
      <c r="E177" s="50">
        <f t="shared" si="58"/>
        <v>30000</v>
      </c>
      <c r="F177" s="8"/>
      <c r="G177" s="8"/>
      <c r="H177" s="8"/>
      <c r="I177" s="8"/>
      <c r="J177" s="2"/>
    </row>
    <row r="178" spans="1:10" x14ac:dyDescent="0.2">
      <c r="A178" s="22">
        <v>3222</v>
      </c>
      <c r="B178" s="20" t="s">
        <v>87</v>
      </c>
      <c r="C178" s="51">
        <v>36195.68</v>
      </c>
      <c r="D178" s="51">
        <v>30000</v>
      </c>
      <c r="E178" s="51">
        <v>30000</v>
      </c>
      <c r="F178" s="8"/>
      <c r="G178" s="8"/>
      <c r="H178" s="8"/>
      <c r="I178" s="8"/>
      <c r="J178" s="2"/>
    </row>
    <row r="179" spans="1:10" ht="24" customHeight="1" x14ac:dyDescent="0.2">
      <c r="A179" s="12" t="s">
        <v>88</v>
      </c>
      <c r="B179" s="13" t="s">
        <v>89</v>
      </c>
      <c r="C179" s="48">
        <f>C180+C184</f>
        <v>5828.3600000000006</v>
      </c>
      <c r="D179" s="48">
        <f t="shared" ref="D179" si="59">D180+D184</f>
        <v>4327.2299999999996</v>
      </c>
      <c r="E179" s="48">
        <f t="shared" ref="E179" si="60">E180+E184</f>
        <v>4327.2299999999996</v>
      </c>
      <c r="F179" s="8"/>
      <c r="G179" s="8"/>
      <c r="H179" s="8"/>
      <c r="I179" s="8"/>
      <c r="J179" s="2"/>
    </row>
    <row r="180" spans="1:10" ht="15" customHeight="1" x14ac:dyDescent="0.2">
      <c r="A180" s="14" t="s">
        <v>74</v>
      </c>
      <c r="B180" s="15" t="s">
        <v>75</v>
      </c>
      <c r="C180" s="49">
        <f>C181</f>
        <v>3684.88</v>
      </c>
      <c r="D180" s="49">
        <f t="shared" ref="D180:E182" si="61">D181</f>
        <v>3000</v>
      </c>
      <c r="E180" s="49">
        <f t="shared" si="61"/>
        <v>3000</v>
      </c>
      <c r="F180" s="8"/>
      <c r="G180" s="8"/>
      <c r="H180" s="8"/>
      <c r="I180" s="8"/>
      <c r="J180" s="2"/>
    </row>
    <row r="181" spans="1:10" x14ac:dyDescent="0.2">
      <c r="A181" s="16">
        <v>3</v>
      </c>
      <c r="B181" s="17" t="s">
        <v>7</v>
      </c>
      <c r="C181" s="50">
        <f>C182</f>
        <v>3684.88</v>
      </c>
      <c r="D181" s="50">
        <f t="shared" si="61"/>
        <v>3000</v>
      </c>
      <c r="E181" s="50">
        <f t="shared" si="61"/>
        <v>3000</v>
      </c>
      <c r="F181" s="8"/>
      <c r="G181" s="8"/>
      <c r="H181" s="8"/>
      <c r="I181" s="8"/>
      <c r="J181" s="2"/>
    </row>
    <row r="182" spans="1:10" x14ac:dyDescent="0.2">
      <c r="A182" s="16">
        <v>32</v>
      </c>
      <c r="B182" s="17" t="s">
        <v>8</v>
      </c>
      <c r="C182" s="50">
        <f>C183</f>
        <v>3684.88</v>
      </c>
      <c r="D182" s="50">
        <f t="shared" si="61"/>
        <v>3000</v>
      </c>
      <c r="E182" s="50">
        <f t="shared" si="61"/>
        <v>3000</v>
      </c>
      <c r="F182" s="8"/>
      <c r="G182" s="8"/>
      <c r="H182" s="8"/>
      <c r="I182" s="8"/>
      <c r="J182" s="2"/>
    </row>
    <row r="183" spans="1:10" x14ac:dyDescent="0.2">
      <c r="A183" s="22">
        <v>3239</v>
      </c>
      <c r="B183" s="20" t="s">
        <v>31</v>
      </c>
      <c r="C183" s="51">
        <v>3684.88</v>
      </c>
      <c r="D183" s="51">
        <v>3000</v>
      </c>
      <c r="E183" s="51">
        <v>3000</v>
      </c>
      <c r="F183" s="8"/>
      <c r="G183" s="8"/>
      <c r="H183" s="8"/>
      <c r="I183" s="8"/>
      <c r="J183" s="2"/>
    </row>
    <row r="184" spans="1:10" ht="15" customHeight="1" x14ac:dyDescent="0.2">
      <c r="A184" s="14" t="s">
        <v>78</v>
      </c>
      <c r="B184" s="15" t="s">
        <v>79</v>
      </c>
      <c r="C184" s="49">
        <f>C185</f>
        <v>2143.48</v>
      </c>
      <c r="D184" s="49">
        <f t="shared" ref="D184:E186" si="62">D185</f>
        <v>1327.23</v>
      </c>
      <c r="E184" s="49">
        <f t="shared" si="62"/>
        <v>1327.23</v>
      </c>
      <c r="F184" s="8"/>
      <c r="G184" s="8"/>
      <c r="H184" s="8"/>
      <c r="I184" s="8"/>
      <c r="J184" s="2"/>
    </row>
    <row r="185" spans="1:10" x14ac:dyDescent="0.2">
      <c r="A185" s="16">
        <v>3</v>
      </c>
      <c r="B185" s="17" t="s">
        <v>7</v>
      </c>
      <c r="C185" s="50">
        <f>C186</f>
        <v>2143.48</v>
      </c>
      <c r="D185" s="50">
        <f t="shared" si="62"/>
        <v>1327.23</v>
      </c>
      <c r="E185" s="50">
        <f t="shared" si="62"/>
        <v>1327.23</v>
      </c>
      <c r="F185" s="8"/>
      <c r="G185" s="8"/>
      <c r="H185" s="8"/>
      <c r="I185" s="8"/>
      <c r="J185" s="2"/>
    </row>
    <row r="186" spans="1:10" x14ac:dyDescent="0.2">
      <c r="A186" s="16">
        <v>32</v>
      </c>
      <c r="B186" s="17" t="s">
        <v>8</v>
      </c>
      <c r="C186" s="50">
        <f>C187</f>
        <v>2143.48</v>
      </c>
      <c r="D186" s="50">
        <f t="shared" si="62"/>
        <v>1327.23</v>
      </c>
      <c r="E186" s="50">
        <f t="shared" si="62"/>
        <v>1327.23</v>
      </c>
      <c r="F186" s="8"/>
      <c r="G186" s="8"/>
      <c r="H186" s="8"/>
      <c r="I186" s="8"/>
      <c r="J186" s="2"/>
    </row>
    <row r="187" spans="1:10" x14ac:dyDescent="0.2">
      <c r="A187" s="22">
        <v>3239</v>
      </c>
      <c r="B187" s="20" t="s">
        <v>31</v>
      </c>
      <c r="C187" s="51">
        <v>2143.48</v>
      </c>
      <c r="D187" s="51">
        <v>1327.23</v>
      </c>
      <c r="E187" s="51">
        <v>1327.23</v>
      </c>
      <c r="F187" s="8"/>
      <c r="G187" s="8"/>
      <c r="H187" s="8"/>
      <c r="I187" s="8"/>
      <c r="J187" s="2"/>
    </row>
    <row r="188" spans="1:10" ht="24" customHeight="1" x14ac:dyDescent="0.2">
      <c r="A188" s="12" t="s">
        <v>90</v>
      </c>
      <c r="B188" s="13" t="s">
        <v>65</v>
      </c>
      <c r="C188" s="48">
        <f>C189+C195</f>
        <v>2026.2199999999998</v>
      </c>
      <c r="D188" s="48">
        <f t="shared" ref="D188:E188" si="63">D189+D195</f>
        <v>530.9</v>
      </c>
      <c r="E188" s="48">
        <f t="shared" si="63"/>
        <v>565.45000000000005</v>
      </c>
      <c r="F188" s="8"/>
      <c r="G188" s="8"/>
      <c r="H188" s="8"/>
      <c r="I188" s="8"/>
      <c r="J188" s="2"/>
    </row>
    <row r="189" spans="1:10" ht="15" customHeight="1" x14ac:dyDescent="0.2">
      <c r="A189" s="14" t="s">
        <v>91</v>
      </c>
      <c r="B189" s="15" t="s">
        <v>92</v>
      </c>
      <c r="C189" s="49">
        <f>C190</f>
        <v>1625.1399999999999</v>
      </c>
      <c r="D189" s="49">
        <f t="shared" ref="D189:E190" si="64">D190</f>
        <v>0</v>
      </c>
      <c r="E189" s="49">
        <f t="shared" si="64"/>
        <v>0</v>
      </c>
      <c r="F189" s="8"/>
      <c r="G189" s="8"/>
      <c r="H189" s="8"/>
      <c r="I189" s="8"/>
      <c r="J189" s="2"/>
    </row>
    <row r="190" spans="1:10" x14ac:dyDescent="0.2">
      <c r="A190" s="16">
        <v>4</v>
      </c>
      <c r="B190" s="31" t="s">
        <v>66</v>
      </c>
      <c r="C190" s="50">
        <f>C191</f>
        <v>1625.1399999999999</v>
      </c>
      <c r="D190" s="50">
        <f t="shared" si="64"/>
        <v>0</v>
      </c>
      <c r="E190" s="50">
        <f t="shared" si="64"/>
        <v>0</v>
      </c>
      <c r="F190" s="8"/>
      <c r="G190" s="8"/>
      <c r="H190" s="8"/>
      <c r="I190" s="8"/>
      <c r="J190" s="2"/>
    </row>
    <row r="191" spans="1:10" x14ac:dyDescent="0.2">
      <c r="A191" s="16">
        <v>42</v>
      </c>
      <c r="B191" s="31" t="s">
        <v>93</v>
      </c>
      <c r="C191" s="50">
        <f t="shared" ref="C191:E191" si="65">C192+C193+C194</f>
        <v>1625.1399999999999</v>
      </c>
      <c r="D191" s="50">
        <f t="shared" si="65"/>
        <v>0</v>
      </c>
      <c r="E191" s="50">
        <f t="shared" si="65"/>
        <v>0</v>
      </c>
      <c r="F191" s="8"/>
      <c r="G191" s="8"/>
      <c r="H191" s="8"/>
      <c r="I191" s="8"/>
      <c r="J191" s="2"/>
    </row>
    <row r="192" spans="1:10" x14ac:dyDescent="0.2">
      <c r="A192" s="22">
        <v>4221</v>
      </c>
      <c r="B192" s="20" t="s">
        <v>68</v>
      </c>
      <c r="C192" s="51">
        <v>836.14</v>
      </c>
      <c r="D192" s="51">
        <v>0</v>
      </c>
      <c r="E192" s="51">
        <v>0</v>
      </c>
      <c r="F192" s="8"/>
      <c r="G192" s="8"/>
      <c r="H192" s="8"/>
      <c r="I192" s="8"/>
      <c r="J192" s="2"/>
    </row>
    <row r="193" spans="1:10" x14ac:dyDescent="0.2">
      <c r="A193" s="24">
        <v>4227</v>
      </c>
      <c r="B193" s="20" t="s">
        <v>103</v>
      </c>
      <c r="C193" s="51">
        <v>789</v>
      </c>
      <c r="D193" s="51">
        <v>0</v>
      </c>
      <c r="E193" s="51">
        <v>0</v>
      </c>
      <c r="F193" s="8"/>
      <c r="G193" s="8"/>
      <c r="H193" s="8"/>
      <c r="I193" s="8"/>
      <c r="J193" s="2"/>
    </row>
    <row r="194" spans="1:10" x14ac:dyDescent="0.2">
      <c r="A194" s="24">
        <v>4241</v>
      </c>
      <c r="B194" s="20" t="s">
        <v>94</v>
      </c>
      <c r="C194" s="51">
        <v>0</v>
      </c>
      <c r="D194" s="51">
        <v>0</v>
      </c>
      <c r="E194" s="51">
        <v>0</v>
      </c>
      <c r="F194" s="8"/>
      <c r="G194" s="8"/>
      <c r="H194" s="8"/>
      <c r="I194" s="8"/>
      <c r="J194" s="2"/>
    </row>
    <row r="195" spans="1:10" ht="15" customHeight="1" x14ac:dyDescent="0.2">
      <c r="A195" s="14" t="s">
        <v>78</v>
      </c>
      <c r="B195" s="15" t="s">
        <v>79</v>
      </c>
      <c r="C195" s="49">
        <f>C196</f>
        <v>401.08</v>
      </c>
      <c r="D195" s="49">
        <f t="shared" ref="D195:E196" si="66">D196</f>
        <v>530.9</v>
      </c>
      <c r="E195" s="49">
        <f t="shared" si="66"/>
        <v>565.45000000000005</v>
      </c>
      <c r="F195" s="8"/>
      <c r="G195" s="8"/>
      <c r="H195" s="8"/>
      <c r="I195" s="8"/>
      <c r="J195" s="2"/>
    </row>
    <row r="196" spans="1:10" x14ac:dyDescent="0.2">
      <c r="A196" s="16">
        <v>4</v>
      </c>
      <c r="B196" s="31" t="s">
        <v>66</v>
      </c>
      <c r="C196" s="58">
        <f>C197</f>
        <v>401.08</v>
      </c>
      <c r="D196" s="58">
        <f t="shared" si="66"/>
        <v>530.9</v>
      </c>
      <c r="E196" s="58">
        <f t="shared" si="66"/>
        <v>565.45000000000005</v>
      </c>
      <c r="F196" s="8"/>
      <c r="G196" s="8"/>
      <c r="H196" s="8"/>
      <c r="I196" s="8"/>
      <c r="J196" s="2"/>
    </row>
    <row r="197" spans="1:10" x14ac:dyDescent="0.2">
      <c r="A197" s="16">
        <v>42</v>
      </c>
      <c r="B197" s="31" t="s">
        <v>93</v>
      </c>
      <c r="C197" s="58">
        <f>C198+C199</f>
        <v>401.08</v>
      </c>
      <c r="D197" s="58">
        <f t="shared" ref="D197" si="67">D198+D199</f>
        <v>530.9</v>
      </c>
      <c r="E197" s="58">
        <f t="shared" ref="E197" si="68">E198+E199</f>
        <v>565.45000000000005</v>
      </c>
      <c r="F197" s="8"/>
      <c r="G197" s="8"/>
      <c r="H197" s="8"/>
      <c r="I197" s="8"/>
      <c r="J197" s="2"/>
    </row>
    <row r="198" spans="1:10" x14ac:dyDescent="0.2">
      <c r="A198" s="33">
        <v>4221</v>
      </c>
      <c r="B198" s="34" t="s">
        <v>68</v>
      </c>
      <c r="C198" s="59">
        <v>0</v>
      </c>
      <c r="D198" s="59">
        <v>265.45</v>
      </c>
      <c r="E198" s="59">
        <v>265.45</v>
      </c>
      <c r="F198" s="8"/>
      <c r="G198" s="8"/>
      <c r="H198" s="8"/>
      <c r="I198" s="8"/>
      <c r="J198" s="2"/>
    </row>
    <row r="199" spans="1:10" x14ac:dyDescent="0.2">
      <c r="A199" s="22">
        <v>4241</v>
      </c>
      <c r="B199" s="20" t="s">
        <v>94</v>
      </c>
      <c r="C199" s="51">
        <v>401.08</v>
      </c>
      <c r="D199" s="51">
        <v>265.45</v>
      </c>
      <c r="E199" s="51">
        <v>300</v>
      </c>
      <c r="F199" s="8"/>
      <c r="G199" s="8"/>
      <c r="H199" s="8"/>
      <c r="I199" s="8"/>
      <c r="J199" s="2"/>
    </row>
    <row r="200" spans="1:10" ht="17.25" customHeight="1" x14ac:dyDescent="0.2">
      <c r="A200" s="35" t="s">
        <v>95</v>
      </c>
      <c r="B200" s="36" t="s">
        <v>96</v>
      </c>
      <c r="C200" s="60">
        <f>C201</f>
        <v>12370.12</v>
      </c>
      <c r="D200" s="60">
        <f t="shared" ref="D200:E201" si="69">D201</f>
        <v>12000</v>
      </c>
      <c r="E200" s="60">
        <f t="shared" si="69"/>
        <v>12000</v>
      </c>
      <c r="F200" s="8"/>
      <c r="G200" s="8"/>
      <c r="H200" s="8"/>
      <c r="I200" s="8"/>
      <c r="J200" s="2"/>
    </row>
    <row r="201" spans="1:10" ht="15" customHeight="1" x14ac:dyDescent="0.2">
      <c r="A201" s="14" t="s">
        <v>78</v>
      </c>
      <c r="B201" s="15" t="s">
        <v>79</v>
      </c>
      <c r="C201" s="49">
        <f>C202</f>
        <v>12370.12</v>
      </c>
      <c r="D201" s="49">
        <f t="shared" si="69"/>
        <v>12000</v>
      </c>
      <c r="E201" s="49">
        <f t="shared" si="69"/>
        <v>12000</v>
      </c>
      <c r="F201" s="8"/>
      <c r="G201" s="8"/>
      <c r="H201" s="8"/>
      <c r="I201" s="8"/>
      <c r="J201" s="2"/>
    </row>
    <row r="202" spans="1:10" x14ac:dyDescent="0.2">
      <c r="A202" s="16">
        <v>3</v>
      </c>
      <c r="B202" s="17" t="s">
        <v>7</v>
      </c>
      <c r="C202" s="50">
        <f>C203</f>
        <v>12370.12</v>
      </c>
      <c r="D202" s="50">
        <f>D203</f>
        <v>12000</v>
      </c>
      <c r="E202" s="50">
        <f>E203</f>
        <v>12000</v>
      </c>
      <c r="F202" s="8"/>
      <c r="G202" s="8"/>
      <c r="H202" s="8"/>
      <c r="I202" s="8"/>
      <c r="J202" s="2"/>
    </row>
    <row r="203" spans="1:10" x14ac:dyDescent="0.2">
      <c r="A203" s="16">
        <v>32</v>
      </c>
      <c r="B203" s="17" t="s">
        <v>8</v>
      </c>
      <c r="C203" s="50">
        <f>C204</f>
        <v>12370.12</v>
      </c>
      <c r="D203" s="50">
        <f>D204</f>
        <v>12000</v>
      </c>
      <c r="E203" s="50">
        <f>E204</f>
        <v>12000</v>
      </c>
      <c r="F203" s="8"/>
      <c r="G203" s="8"/>
      <c r="H203" s="8"/>
      <c r="I203" s="8"/>
      <c r="J203" s="2"/>
    </row>
    <row r="204" spans="1:10" x14ac:dyDescent="0.2">
      <c r="A204" s="22">
        <v>3221</v>
      </c>
      <c r="B204" s="20" t="s">
        <v>21</v>
      </c>
      <c r="C204" s="51">
        <v>12370.12</v>
      </c>
      <c r="D204" s="51">
        <v>12000</v>
      </c>
      <c r="E204" s="51">
        <v>12000</v>
      </c>
      <c r="F204" s="8"/>
      <c r="G204" s="8"/>
      <c r="H204" s="8"/>
      <c r="I204" s="8"/>
      <c r="J204" s="2"/>
    </row>
    <row r="205" spans="1:10" ht="24.75" customHeight="1" x14ac:dyDescent="0.2">
      <c r="A205" s="35" t="s">
        <v>190</v>
      </c>
      <c r="B205" s="36" t="s">
        <v>191</v>
      </c>
      <c r="C205" s="60">
        <f>C206</f>
        <v>397.76</v>
      </c>
      <c r="D205" s="60">
        <f t="shared" ref="D205:E207" si="70">D206</f>
        <v>0</v>
      </c>
      <c r="E205" s="60">
        <f t="shared" si="70"/>
        <v>387.77</v>
      </c>
      <c r="F205" s="8"/>
      <c r="G205" s="8"/>
      <c r="H205" s="8"/>
      <c r="I205" s="8"/>
      <c r="J205" s="2"/>
    </row>
    <row r="206" spans="1:10" ht="14.25" customHeight="1" x14ac:dyDescent="0.2">
      <c r="A206" s="14" t="s">
        <v>78</v>
      </c>
      <c r="B206" s="15" t="s">
        <v>79</v>
      </c>
      <c r="C206" s="49">
        <f>C207</f>
        <v>397.76</v>
      </c>
      <c r="D206" s="49">
        <f t="shared" si="70"/>
        <v>0</v>
      </c>
      <c r="E206" s="49">
        <f t="shared" si="70"/>
        <v>387.77</v>
      </c>
      <c r="F206" s="8"/>
      <c r="G206" s="8"/>
      <c r="H206" s="8"/>
      <c r="I206" s="8"/>
      <c r="J206" s="2"/>
    </row>
    <row r="207" spans="1:10" x14ac:dyDescent="0.2">
      <c r="A207" s="128">
        <v>38</v>
      </c>
      <c r="B207" s="17" t="s">
        <v>177</v>
      </c>
      <c r="C207" s="50">
        <f>C208</f>
        <v>397.76</v>
      </c>
      <c r="D207" s="50">
        <f t="shared" si="70"/>
        <v>0</v>
      </c>
      <c r="E207" s="50">
        <f t="shared" si="70"/>
        <v>387.77</v>
      </c>
      <c r="F207" s="8"/>
      <c r="G207" s="8"/>
      <c r="H207" s="8"/>
      <c r="I207" s="8"/>
      <c r="J207" s="2"/>
    </row>
    <row r="208" spans="1:10" ht="13.5" thickBot="1" x14ac:dyDescent="0.25">
      <c r="A208" s="24">
        <v>3812</v>
      </c>
      <c r="B208" s="20" t="s">
        <v>178</v>
      </c>
      <c r="C208" s="140">
        <v>397.76</v>
      </c>
      <c r="D208" s="140">
        <v>0</v>
      </c>
      <c r="E208" s="140">
        <v>387.77</v>
      </c>
      <c r="F208" s="8"/>
      <c r="G208" s="8"/>
      <c r="H208" s="8"/>
      <c r="I208" s="8"/>
      <c r="J208" s="2"/>
    </row>
    <row r="209" spans="1:10" s="3" customFormat="1" ht="13.5" thickTop="1" x14ac:dyDescent="0.2">
      <c r="A209" s="244" t="s">
        <v>97</v>
      </c>
      <c r="B209" s="245"/>
      <c r="C209" s="139">
        <f>C122+C54+C14+C5</f>
        <v>755646.36</v>
      </c>
      <c r="D209" s="139">
        <f>D122+D54+D14+D5</f>
        <v>721672.72000000009</v>
      </c>
      <c r="E209" s="139">
        <f>E122+E54+E14+E5</f>
        <v>710283.29999999993</v>
      </c>
      <c r="F209" s="8"/>
      <c r="G209" s="8"/>
      <c r="H209" s="8"/>
      <c r="I209" s="8"/>
      <c r="J209" s="9"/>
    </row>
    <row r="210" spans="1:10" s="3" customFormat="1" x14ac:dyDescent="0.2">
      <c r="A210" s="37"/>
      <c r="B210" s="38"/>
    </row>
    <row r="211" spans="1:10" x14ac:dyDescent="0.2">
      <c r="A211" s="39" t="s">
        <v>98</v>
      </c>
      <c r="B211" s="40" t="s">
        <v>99</v>
      </c>
      <c r="C211" s="1"/>
      <c r="D211" s="1"/>
      <c r="E211" s="1"/>
    </row>
    <row r="212" spans="1:10" x14ac:dyDescent="0.2">
      <c r="A212" s="39" t="s">
        <v>100</v>
      </c>
      <c r="B212" s="40" t="s">
        <v>101</v>
      </c>
      <c r="C212" s="1"/>
      <c r="D212" s="1"/>
      <c r="E212" s="1"/>
    </row>
    <row r="213" spans="1:10" x14ac:dyDescent="0.2">
      <c r="A213" s="41"/>
      <c r="B213" s="40"/>
      <c r="C213" s="1"/>
      <c r="D213" s="1"/>
      <c r="E213" s="1" t="s">
        <v>241</v>
      </c>
    </row>
    <row r="214" spans="1:10" s="3" customFormat="1" x14ac:dyDescent="0.2">
      <c r="A214" s="39" t="s">
        <v>102</v>
      </c>
      <c r="B214" s="40" t="s">
        <v>240</v>
      </c>
    </row>
    <row r="215" spans="1:10" x14ac:dyDescent="0.2">
      <c r="A215" s="41"/>
      <c r="B215" s="40"/>
      <c r="C215" s="1"/>
      <c r="D215" s="1"/>
      <c r="E215" s="129"/>
      <c r="F215" s="129"/>
    </row>
    <row r="216" spans="1:10" x14ac:dyDescent="0.2">
      <c r="A216" s="41"/>
      <c r="B216" s="40"/>
      <c r="C216" s="1"/>
      <c r="D216" s="1"/>
      <c r="E216" s="1"/>
    </row>
    <row r="217" spans="1:10" x14ac:dyDescent="0.2">
      <c r="A217" s="41"/>
      <c r="B217" s="40"/>
      <c r="C217" s="1"/>
      <c r="D217" s="1"/>
      <c r="E217" s="1"/>
    </row>
    <row r="218" spans="1:10" x14ac:dyDescent="0.2">
      <c r="A218" s="41"/>
      <c r="B218" s="40"/>
      <c r="C218" s="1"/>
      <c r="D218" s="1"/>
      <c r="E218" s="1"/>
    </row>
    <row r="219" spans="1:10" s="3" customFormat="1" x14ac:dyDescent="0.2">
      <c r="A219" s="37"/>
      <c r="B219" s="38"/>
    </row>
    <row r="220" spans="1:10" x14ac:dyDescent="0.2">
      <c r="A220" s="41"/>
      <c r="B220" s="40"/>
      <c r="C220" s="1"/>
      <c r="D220" s="1"/>
      <c r="E220" s="1"/>
    </row>
    <row r="221" spans="1:10" s="3" customFormat="1" x14ac:dyDescent="0.2">
      <c r="A221" s="37"/>
      <c r="B221" s="38"/>
    </row>
    <row r="222" spans="1:10" x14ac:dyDescent="0.2">
      <c r="A222" s="41"/>
      <c r="B222" s="40"/>
      <c r="C222" s="1"/>
      <c r="D222" s="1"/>
      <c r="E222" s="1"/>
    </row>
    <row r="223" spans="1:10" s="3" customFormat="1" x14ac:dyDescent="0.2">
      <c r="A223" s="37"/>
      <c r="B223" s="38"/>
    </row>
    <row r="224" spans="1:10" s="3" customFormat="1" x14ac:dyDescent="0.2">
      <c r="A224" s="37"/>
      <c r="B224" s="38"/>
    </row>
    <row r="225" spans="1:5" ht="12.75" customHeight="1" x14ac:dyDescent="0.2">
      <c r="A225" s="41"/>
      <c r="B225" s="40"/>
      <c r="C225" s="1"/>
      <c r="D225" s="1"/>
      <c r="E225" s="1"/>
    </row>
    <row r="226" spans="1:5" x14ac:dyDescent="0.2">
      <c r="A226" s="41"/>
      <c r="B226" s="40"/>
      <c r="C226" s="1"/>
      <c r="D226" s="1"/>
      <c r="E226" s="1"/>
    </row>
    <row r="227" spans="1:5" x14ac:dyDescent="0.2">
      <c r="A227" s="37"/>
      <c r="B227" s="40"/>
      <c r="C227" s="1"/>
      <c r="D227" s="1"/>
      <c r="E227" s="1"/>
    </row>
    <row r="228" spans="1:5" s="3" customFormat="1" x14ac:dyDescent="0.2">
      <c r="A228" s="42"/>
      <c r="B228" s="38"/>
    </row>
    <row r="229" spans="1:5" s="3" customFormat="1" x14ac:dyDescent="0.2">
      <c r="A229" s="37"/>
      <c r="B229" s="38"/>
    </row>
    <row r="230" spans="1:5" s="3" customFormat="1" x14ac:dyDescent="0.2">
      <c r="A230" s="37"/>
      <c r="B230" s="38"/>
    </row>
    <row r="231" spans="1:5" x14ac:dyDescent="0.2">
      <c r="A231" s="41"/>
      <c r="B231" s="40"/>
      <c r="C231" s="1"/>
      <c r="D231" s="1"/>
      <c r="E231" s="1"/>
    </row>
    <row r="232" spans="1:5" x14ac:dyDescent="0.2">
      <c r="A232" s="41"/>
      <c r="B232" s="40"/>
      <c r="C232" s="1"/>
      <c r="D232" s="1"/>
      <c r="E232" s="1"/>
    </row>
    <row r="233" spans="1:5" x14ac:dyDescent="0.2">
      <c r="A233" s="41"/>
      <c r="B233" s="40"/>
      <c r="C233" s="1"/>
      <c r="D233" s="1"/>
      <c r="E233" s="1"/>
    </row>
    <row r="234" spans="1:5" s="3" customFormat="1" x14ac:dyDescent="0.2">
      <c r="A234" s="37"/>
      <c r="B234" s="38"/>
    </row>
    <row r="235" spans="1:5" x14ac:dyDescent="0.2">
      <c r="A235" s="41"/>
      <c r="B235" s="40"/>
      <c r="C235" s="1"/>
      <c r="D235" s="1"/>
      <c r="E235" s="1"/>
    </row>
    <row r="236" spans="1:5" x14ac:dyDescent="0.2">
      <c r="A236" s="41"/>
      <c r="B236" s="40"/>
      <c r="C236" s="1"/>
      <c r="D236" s="1"/>
      <c r="E236" s="1"/>
    </row>
    <row r="237" spans="1:5" x14ac:dyDescent="0.2">
      <c r="A237" s="41"/>
      <c r="B237" s="40"/>
      <c r="C237" s="1"/>
      <c r="D237" s="1"/>
      <c r="E237" s="1"/>
    </row>
    <row r="238" spans="1:5" x14ac:dyDescent="0.2">
      <c r="A238" s="41"/>
      <c r="B238" s="40"/>
      <c r="C238" s="1"/>
      <c r="D238" s="1"/>
      <c r="E238" s="1"/>
    </row>
    <row r="239" spans="1:5" s="3" customFormat="1" x14ac:dyDescent="0.2">
      <c r="A239" s="37"/>
      <c r="B239" s="38"/>
    </row>
    <row r="240" spans="1:5" x14ac:dyDescent="0.2">
      <c r="A240" s="41"/>
      <c r="B240" s="40"/>
      <c r="C240" s="1"/>
      <c r="D240" s="1"/>
      <c r="E240" s="1"/>
    </row>
    <row r="241" spans="1:5" s="3" customFormat="1" x14ac:dyDescent="0.2">
      <c r="A241" s="37"/>
      <c r="B241" s="38"/>
    </row>
    <row r="242" spans="1:5" s="3" customFormat="1" x14ac:dyDescent="0.2">
      <c r="A242" s="37"/>
      <c r="B242" s="38"/>
    </row>
    <row r="243" spans="1:5" x14ac:dyDescent="0.2">
      <c r="A243" s="41"/>
      <c r="B243" s="40"/>
      <c r="C243" s="1"/>
      <c r="D243" s="1"/>
      <c r="E243" s="1"/>
    </row>
    <row r="244" spans="1:5" s="3" customFormat="1" x14ac:dyDescent="0.2">
      <c r="A244" s="37"/>
      <c r="B244" s="38"/>
    </row>
    <row r="245" spans="1:5" x14ac:dyDescent="0.2">
      <c r="A245" s="41"/>
      <c r="B245" s="40"/>
      <c r="C245" s="1"/>
      <c r="D245" s="1"/>
      <c r="E245" s="1"/>
    </row>
    <row r="246" spans="1:5" x14ac:dyDescent="0.2">
      <c r="A246" s="41"/>
      <c r="B246" s="40"/>
      <c r="C246" s="1"/>
      <c r="D246" s="1"/>
      <c r="E246" s="1"/>
    </row>
    <row r="247" spans="1:5" x14ac:dyDescent="0.2">
      <c r="A247" s="37"/>
      <c r="B247" s="40"/>
      <c r="C247" s="1"/>
      <c r="D247" s="1"/>
      <c r="E247" s="1"/>
    </row>
    <row r="248" spans="1:5" x14ac:dyDescent="0.2">
      <c r="A248" s="37"/>
      <c r="B248" s="40"/>
      <c r="C248" s="1"/>
      <c r="D248" s="1"/>
      <c r="E248" s="1"/>
    </row>
    <row r="249" spans="1:5" x14ac:dyDescent="0.2">
      <c r="A249" s="37"/>
      <c r="B249" s="40"/>
      <c r="C249" s="1"/>
      <c r="D249" s="1"/>
      <c r="E249" s="1"/>
    </row>
    <row r="250" spans="1:5" x14ac:dyDescent="0.2">
      <c r="A250" s="37"/>
      <c r="B250" s="40"/>
      <c r="C250" s="1"/>
      <c r="D250" s="1"/>
      <c r="E250" s="1"/>
    </row>
    <row r="251" spans="1:5" x14ac:dyDescent="0.2">
      <c r="A251" s="37"/>
      <c r="B251" s="40"/>
      <c r="C251" s="1"/>
      <c r="D251" s="1"/>
      <c r="E251" s="1"/>
    </row>
    <row r="252" spans="1:5" x14ac:dyDescent="0.2">
      <c r="A252" s="37"/>
      <c r="B252" s="40"/>
      <c r="C252" s="1"/>
      <c r="D252" s="1"/>
      <c r="E252" s="1"/>
    </row>
    <row r="253" spans="1:5" x14ac:dyDescent="0.2">
      <c r="A253" s="37"/>
      <c r="B253" s="40"/>
      <c r="C253" s="1"/>
      <c r="D253" s="1"/>
      <c r="E253" s="1"/>
    </row>
    <row r="254" spans="1:5" x14ac:dyDescent="0.2">
      <c r="A254" s="37"/>
      <c r="B254" s="40"/>
      <c r="C254" s="1"/>
      <c r="D254" s="1"/>
      <c r="E254" s="1"/>
    </row>
    <row r="255" spans="1:5" x14ac:dyDescent="0.2">
      <c r="A255" s="37"/>
      <c r="B255" s="40"/>
      <c r="C255" s="1"/>
      <c r="D255" s="1"/>
      <c r="E255" s="1"/>
    </row>
    <row r="256" spans="1:5" x14ac:dyDescent="0.2">
      <c r="A256" s="37"/>
      <c r="B256" s="40"/>
      <c r="C256" s="1"/>
      <c r="D256" s="1"/>
      <c r="E256" s="1"/>
    </row>
    <row r="257" spans="1:5" x14ac:dyDescent="0.2">
      <c r="A257" s="37"/>
      <c r="B257" s="40"/>
      <c r="C257" s="1"/>
      <c r="D257" s="1"/>
      <c r="E257" s="1"/>
    </row>
    <row r="258" spans="1:5" x14ac:dyDescent="0.2">
      <c r="A258" s="37"/>
      <c r="B258" s="40"/>
      <c r="C258" s="1"/>
      <c r="D258" s="1"/>
      <c r="E258" s="1"/>
    </row>
    <row r="259" spans="1:5" x14ac:dyDescent="0.2">
      <c r="A259" s="37"/>
      <c r="B259" s="40"/>
      <c r="C259" s="1"/>
      <c r="D259" s="1"/>
      <c r="E259" s="1"/>
    </row>
    <row r="260" spans="1:5" x14ac:dyDescent="0.2">
      <c r="A260" s="37"/>
      <c r="B260" s="40"/>
      <c r="C260" s="1"/>
      <c r="D260" s="1"/>
      <c r="E260" s="1"/>
    </row>
    <row r="261" spans="1:5" x14ac:dyDescent="0.2">
      <c r="A261" s="37"/>
      <c r="B261" s="40"/>
      <c r="C261" s="1"/>
      <c r="D261" s="1"/>
      <c r="E261" s="1"/>
    </row>
    <row r="262" spans="1:5" x14ac:dyDescent="0.2">
      <c r="A262" s="37"/>
      <c r="B262" s="40"/>
      <c r="C262" s="1"/>
      <c r="D262" s="1"/>
      <c r="E262" s="1"/>
    </row>
    <row r="263" spans="1:5" x14ac:dyDescent="0.2">
      <c r="A263" s="37"/>
      <c r="B263" s="40"/>
      <c r="C263" s="1"/>
      <c r="D263" s="1"/>
      <c r="E263" s="1"/>
    </row>
    <row r="264" spans="1:5" x14ac:dyDescent="0.2">
      <c r="A264" s="37"/>
      <c r="B264" s="40"/>
      <c r="C264" s="1"/>
      <c r="D264" s="1"/>
      <c r="E264" s="1"/>
    </row>
    <row r="265" spans="1:5" x14ac:dyDescent="0.2">
      <c r="A265" s="37"/>
      <c r="B265" s="40"/>
      <c r="C265" s="1"/>
      <c r="D265" s="1"/>
      <c r="E265" s="1"/>
    </row>
    <row r="266" spans="1:5" x14ac:dyDescent="0.2">
      <c r="A266" s="37"/>
      <c r="B266" s="40"/>
      <c r="C266" s="1"/>
      <c r="D266" s="1"/>
      <c r="E266" s="1"/>
    </row>
    <row r="267" spans="1:5" x14ac:dyDescent="0.2">
      <c r="A267" s="37"/>
      <c r="B267" s="40"/>
      <c r="C267" s="1"/>
      <c r="D267" s="1"/>
      <c r="E267" s="1"/>
    </row>
    <row r="268" spans="1:5" x14ac:dyDescent="0.2">
      <c r="A268" s="37"/>
      <c r="B268" s="40"/>
      <c r="C268" s="1"/>
      <c r="D268" s="1"/>
      <c r="E268" s="1"/>
    </row>
    <row r="269" spans="1:5" x14ac:dyDescent="0.2">
      <c r="A269" s="37"/>
      <c r="B269" s="40"/>
      <c r="C269" s="1"/>
      <c r="D269" s="1"/>
      <c r="E269" s="1"/>
    </row>
    <row r="270" spans="1:5" x14ac:dyDescent="0.2">
      <c r="A270" s="37"/>
      <c r="B270" s="40"/>
      <c r="C270" s="1"/>
      <c r="D270" s="1"/>
      <c r="E270" s="1"/>
    </row>
    <row r="271" spans="1:5" x14ac:dyDescent="0.2">
      <c r="A271" s="37"/>
      <c r="B271" s="40"/>
      <c r="C271" s="1"/>
      <c r="D271" s="1"/>
      <c r="E271" s="1"/>
    </row>
    <row r="272" spans="1:5" x14ac:dyDescent="0.2">
      <c r="A272" s="37"/>
      <c r="B272" s="40"/>
      <c r="C272" s="1"/>
      <c r="D272" s="1"/>
      <c r="E272" s="1"/>
    </row>
    <row r="273" spans="1:5" x14ac:dyDescent="0.2">
      <c r="A273" s="37"/>
      <c r="B273" s="40"/>
      <c r="C273" s="1"/>
      <c r="D273" s="1"/>
      <c r="E273" s="1"/>
    </row>
    <row r="274" spans="1:5" x14ac:dyDescent="0.2">
      <c r="A274" s="37"/>
      <c r="B274" s="40"/>
      <c r="C274" s="1"/>
      <c r="D274" s="1"/>
      <c r="E274" s="1"/>
    </row>
    <row r="275" spans="1:5" x14ac:dyDescent="0.2">
      <c r="A275" s="37"/>
      <c r="B275" s="40"/>
      <c r="C275" s="1"/>
      <c r="D275" s="1"/>
      <c r="E275" s="1"/>
    </row>
    <row r="276" spans="1:5" x14ac:dyDescent="0.2">
      <c r="A276" s="37"/>
      <c r="B276" s="40"/>
      <c r="C276" s="1"/>
      <c r="D276" s="1"/>
      <c r="E276" s="1"/>
    </row>
    <row r="277" spans="1:5" x14ac:dyDescent="0.2">
      <c r="A277" s="37"/>
      <c r="B277" s="40"/>
      <c r="C277" s="1"/>
      <c r="D277" s="1"/>
      <c r="E277" s="1"/>
    </row>
    <row r="278" spans="1:5" x14ac:dyDescent="0.2">
      <c r="A278" s="37"/>
      <c r="B278" s="40"/>
      <c r="C278" s="1"/>
      <c r="D278" s="1"/>
      <c r="E278" s="1"/>
    </row>
    <row r="279" spans="1:5" x14ac:dyDescent="0.2">
      <c r="A279" s="37"/>
      <c r="B279" s="40"/>
      <c r="C279" s="1"/>
      <c r="D279" s="1"/>
      <c r="E279" s="1"/>
    </row>
    <row r="280" spans="1:5" x14ac:dyDescent="0.2">
      <c r="A280" s="37"/>
      <c r="B280" s="40"/>
      <c r="C280" s="1"/>
      <c r="D280" s="1"/>
      <c r="E280" s="1"/>
    </row>
    <row r="281" spans="1:5" x14ac:dyDescent="0.2">
      <c r="A281" s="37"/>
      <c r="B281" s="40"/>
      <c r="C281" s="1"/>
      <c r="D281" s="1"/>
      <c r="E281" s="1"/>
    </row>
    <row r="282" spans="1:5" x14ac:dyDescent="0.2">
      <c r="A282" s="37"/>
      <c r="B282" s="40"/>
      <c r="C282" s="1"/>
      <c r="D282" s="1"/>
      <c r="E282" s="1"/>
    </row>
    <row r="283" spans="1:5" x14ac:dyDescent="0.2">
      <c r="A283" s="37"/>
      <c r="B283" s="40"/>
      <c r="C283" s="1"/>
      <c r="D283" s="1"/>
      <c r="E283" s="1"/>
    </row>
    <row r="284" spans="1:5" x14ac:dyDescent="0.2">
      <c r="A284" s="37"/>
      <c r="B284" s="40"/>
      <c r="C284" s="1"/>
      <c r="D284" s="1"/>
      <c r="E284" s="1"/>
    </row>
    <row r="285" spans="1:5" x14ac:dyDescent="0.2">
      <c r="A285" s="37"/>
      <c r="B285" s="40"/>
      <c r="C285" s="1"/>
      <c r="D285" s="1"/>
      <c r="E285" s="1"/>
    </row>
    <row r="286" spans="1:5" x14ac:dyDescent="0.2">
      <c r="A286" s="37"/>
      <c r="B286" s="40"/>
      <c r="C286" s="1"/>
      <c r="D286" s="1"/>
      <c r="E286" s="1"/>
    </row>
    <row r="287" spans="1:5" x14ac:dyDescent="0.2">
      <c r="A287" s="37"/>
      <c r="B287" s="40"/>
      <c r="C287" s="1"/>
      <c r="D287" s="1"/>
      <c r="E287" s="1"/>
    </row>
    <row r="288" spans="1:5" x14ac:dyDescent="0.2">
      <c r="A288" s="37"/>
      <c r="B288" s="40"/>
      <c r="C288" s="1"/>
      <c r="D288" s="1"/>
      <c r="E288" s="1"/>
    </row>
    <row r="289" spans="1:5" x14ac:dyDescent="0.2">
      <c r="A289" s="37"/>
      <c r="B289" s="40"/>
      <c r="C289" s="1"/>
      <c r="D289" s="1"/>
      <c r="E289" s="1"/>
    </row>
    <row r="290" spans="1:5" x14ac:dyDescent="0.2">
      <c r="A290" s="37"/>
      <c r="B290" s="40"/>
      <c r="C290" s="1"/>
      <c r="D290" s="1"/>
      <c r="E290" s="1"/>
    </row>
    <row r="291" spans="1:5" x14ac:dyDescent="0.2">
      <c r="A291" s="37"/>
      <c r="B291" s="40"/>
      <c r="C291" s="1"/>
      <c r="D291" s="1"/>
      <c r="E291" s="1"/>
    </row>
    <row r="292" spans="1:5" x14ac:dyDescent="0.2">
      <c r="A292" s="37"/>
      <c r="B292" s="40"/>
      <c r="C292" s="1"/>
      <c r="D292" s="1"/>
      <c r="E292" s="1"/>
    </row>
    <row r="293" spans="1:5" x14ac:dyDescent="0.2">
      <c r="A293" s="37"/>
      <c r="B293" s="40"/>
      <c r="C293" s="1"/>
      <c r="D293" s="1"/>
      <c r="E293" s="1"/>
    </row>
    <row r="294" spans="1:5" x14ac:dyDescent="0.2">
      <c r="A294" s="37"/>
      <c r="B294" s="40"/>
      <c r="C294" s="1"/>
      <c r="D294" s="1"/>
      <c r="E294" s="1"/>
    </row>
    <row r="295" spans="1:5" x14ac:dyDescent="0.2">
      <c r="A295" s="37"/>
      <c r="B295" s="40"/>
      <c r="C295" s="1"/>
      <c r="D295" s="1"/>
      <c r="E295" s="1"/>
    </row>
    <row r="296" spans="1:5" x14ac:dyDescent="0.2">
      <c r="A296" s="37"/>
      <c r="B296" s="40"/>
      <c r="C296" s="1"/>
      <c r="D296" s="1"/>
      <c r="E296" s="1"/>
    </row>
    <row r="297" spans="1:5" x14ac:dyDescent="0.2">
      <c r="A297" s="37"/>
      <c r="B297" s="40"/>
      <c r="C297" s="1"/>
      <c r="D297" s="1"/>
      <c r="E297" s="1"/>
    </row>
    <row r="298" spans="1:5" x14ac:dyDescent="0.2">
      <c r="A298" s="37"/>
      <c r="B298" s="40"/>
      <c r="C298" s="1"/>
      <c r="D298" s="1"/>
      <c r="E298" s="1"/>
    </row>
    <row r="299" spans="1:5" x14ac:dyDescent="0.2">
      <c r="A299" s="37"/>
      <c r="B299" s="40"/>
      <c r="C299" s="1"/>
      <c r="D299" s="1"/>
      <c r="E299" s="1"/>
    </row>
    <row r="300" spans="1:5" x14ac:dyDescent="0.2">
      <c r="A300" s="37"/>
      <c r="B300" s="40"/>
      <c r="C300" s="1"/>
      <c r="D300" s="1"/>
      <c r="E300" s="1"/>
    </row>
    <row r="301" spans="1:5" x14ac:dyDescent="0.2">
      <c r="A301" s="37"/>
      <c r="B301" s="40"/>
      <c r="C301" s="1"/>
      <c r="D301" s="1"/>
      <c r="E301" s="1"/>
    </row>
    <row r="302" spans="1:5" x14ac:dyDescent="0.2">
      <c r="A302" s="37"/>
      <c r="B302" s="40"/>
      <c r="C302" s="1"/>
      <c r="D302" s="1"/>
      <c r="E302" s="1"/>
    </row>
    <row r="303" spans="1:5" x14ac:dyDescent="0.2">
      <c r="A303" s="37"/>
      <c r="B303" s="40"/>
      <c r="C303" s="1"/>
      <c r="D303" s="1"/>
      <c r="E303" s="1"/>
    </row>
    <row r="304" spans="1:5" x14ac:dyDescent="0.2">
      <c r="A304" s="37"/>
      <c r="B304" s="40"/>
      <c r="C304" s="1"/>
      <c r="D304" s="1"/>
      <c r="E304" s="1"/>
    </row>
    <row r="305" spans="1:5" x14ac:dyDescent="0.2">
      <c r="A305" s="37"/>
      <c r="B305" s="40"/>
      <c r="C305" s="1"/>
      <c r="D305" s="1"/>
      <c r="E305" s="1"/>
    </row>
    <row r="306" spans="1:5" x14ac:dyDescent="0.2">
      <c r="A306" s="37"/>
      <c r="B306" s="40"/>
      <c r="C306" s="1"/>
      <c r="D306" s="1"/>
      <c r="E306" s="1"/>
    </row>
    <row r="307" spans="1:5" x14ac:dyDescent="0.2">
      <c r="A307" s="37"/>
      <c r="B307" s="40"/>
      <c r="C307" s="1"/>
      <c r="D307" s="1"/>
      <c r="E307" s="1"/>
    </row>
    <row r="308" spans="1:5" x14ac:dyDescent="0.2">
      <c r="A308" s="37"/>
      <c r="B308" s="40"/>
      <c r="C308" s="1"/>
      <c r="D308" s="1"/>
      <c r="E308" s="1"/>
    </row>
    <row r="309" spans="1:5" x14ac:dyDescent="0.2">
      <c r="A309" s="37"/>
      <c r="B309" s="40"/>
      <c r="C309" s="1"/>
      <c r="D309" s="1"/>
      <c r="E309" s="1"/>
    </row>
    <row r="310" spans="1:5" x14ac:dyDescent="0.2">
      <c r="A310" s="37"/>
      <c r="B310" s="40"/>
      <c r="C310" s="1"/>
      <c r="D310" s="1"/>
      <c r="E310" s="1"/>
    </row>
    <row r="311" spans="1:5" x14ac:dyDescent="0.2">
      <c r="A311" s="37"/>
      <c r="B311" s="40"/>
      <c r="C311" s="1"/>
      <c r="D311" s="1"/>
      <c r="E311" s="1"/>
    </row>
    <row r="312" spans="1:5" x14ac:dyDescent="0.2">
      <c r="A312" s="37"/>
      <c r="B312" s="40"/>
      <c r="C312" s="1"/>
      <c r="D312" s="1"/>
      <c r="E312" s="1"/>
    </row>
    <row r="313" spans="1:5" x14ac:dyDescent="0.2">
      <c r="A313" s="37"/>
      <c r="B313" s="40"/>
      <c r="C313" s="1"/>
      <c r="D313" s="1"/>
      <c r="E313" s="1"/>
    </row>
    <row r="314" spans="1:5" x14ac:dyDescent="0.2">
      <c r="A314" s="37"/>
      <c r="B314" s="40"/>
      <c r="C314" s="1"/>
      <c r="D314" s="1"/>
      <c r="E314" s="1"/>
    </row>
    <row r="315" spans="1:5" x14ac:dyDescent="0.2">
      <c r="A315" s="37"/>
      <c r="B315" s="40"/>
      <c r="C315" s="1"/>
      <c r="D315" s="1"/>
      <c r="E315" s="1"/>
    </row>
    <row r="316" spans="1:5" x14ac:dyDescent="0.2">
      <c r="A316" s="37"/>
      <c r="B316" s="40"/>
      <c r="C316" s="1"/>
      <c r="D316" s="1"/>
      <c r="E316" s="1"/>
    </row>
    <row r="317" spans="1:5" x14ac:dyDescent="0.2">
      <c r="A317" s="37"/>
      <c r="B317" s="40"/>
      <c r="C317" s="1"/>
      <c r="D317" s="1"/>
      <c r="E317" s="1"/>
    </row>
    <row r="318" spans="1:5" x14ac:dyDescent="0.2">
      <c r="A318" s="37"/>
      <c r="B318" s="40"/>
      <c r="C318" s="1"/>
      <c r="D318" s="1"/>
      <c r="E318" s="1"/>
    </row>
    <row r="319" spans="1:5" x14ac:dyDescent="0.2">
      <c r="A319" s="37"/>
      <c r="B319" s="40"/>
      <c r="C319" s="1"/>
      <c r="D319" s="1"/>
      <c r="E319" s="1"/>
    </row>
    <row r="320" spans="1:5" x14ac:dyDescent="0.2">
      <c r="A320" s="37"/>
      <c r="B320" s="40"/>
      <c r="C320" s="1"/>
      <c r="D320" s="1"/>
      <c r="E320" s="1"/>
    </row>
    <row r="321" spans="1:5" x14ac:dyDescent="0.2">
      <c r="A321" s="37"/>
      <c r="B321" s="40"/>
      <c r="C321" s="1"/>
      <c r="D321" s="1"/>
      <c r="E321" s="1"/>
    </row>
    <row r="322" spans="1:5" x14ac:dyDescent="0.2">
      <c r="A322" s="37"/>
      <c r="B322" s="40"/>
      <c r="C322" s="1"/>
      <c r="D322" s="1"/>
      <c r="E322" s="1"/>
    </row>
    <row r="323" spans="1:5" x14ac:dyDescent="0.2">
      <c r="A323" s="37"/>
      <c r="B323" s="40"/>
      <c r="C323" s="1"/>
      <c r="D323" s="1"/>
      <c r="E323" s="1"/>
    </row>
    <row r="324" spans="1:5" x14ac:dyDescent="0.2">
      <c r="A324" s="37"/>
      <c r="B324" s="40"/>
      <c r="C324" s="1"/>
      <c r="D324" s="1"/>
      <c r="E324" s="1"/>
    </row>
    <row r="325" spans="1:5" x14ac:dyDescent="0.2">
      <c r="A325" s="37"/>
      <c r="B325" s="40"/>
      <c r="C325" s="1"/>
      <c r="D325" s="1"/>
      <c r="E325" s="1"/>
    </row>
    <row r="326" spans="1:5" x14ac:dyDescent="0.2">
      <c r="A326" s="37"/>
      <c r="B326" s="40"/>
      <c r="C326" s="1"/>
      <c r="D326" s="1"/>
      <c r="E326" s="1"/>
    </row>
    <row r="327" spans="1:5" x14ac:dyDescent="0.2">
      <c r="A327" s="37"/>
      <c r="B327" s="40"/>
      <c r="C327" s="1"/>
      <c r="D327" s="1"/>
      <c r="E327" s="1"/>
    </row>
    <row r="328" spans="1:5" x14ac:dyDescent="0.2">
      <c r="A328" s="37"/>
      <c r="B328" s="40"/>
      <c r="C328" s="1"/>
      <c r="D328" s="1"/>
      <c r="E328" s="1"/>
    </row>
    <row r="329" spans="1:5" x14ac:dyDescent="0.2">
      <c r="A329" s="37"/>
      <c r="B329" s="40"/>
      <c r="C329" s="1"/>
      <c r="D329" s="1"/>
      <c r="E329" s="1"/>
    </row>
    <row r="330" spans="1:5" x14ac:dyDescent="0.2">
      <c r="A330" s="37"/>
      <c r="B330" s="40"/>
      <c r="C330" s="1"/>
      <c r="D330" s="1"/>
      <c r="E330" s="1"/>
    </row>
    <row r="331" spans="1:5" x14ac:dyDescent="0.2">
      <c r="A331" s="37"/>
      <c r="B331" s="40"/>
      <c r="C331" s="1"/>
      <c r="D331" s="1"/>
      <c r="E331" s="1"/>
    </row>
    <row r="332" spans="1:5" x14ac:dyDescent="0.2">
      <c r="A332" s="37"/>
      <c r="B332" s="40"/>
      <c r="C332" s="1"/>
      <c r="D332" s="1"/>
      <c r="E332" s="1"/>
    </row>
    <row r="333" spans="1:5" x14ac:dyDescent="0.2">
      <c r="A333" s="37"/>
      <c r="B333" s="40"/>
      <c r="C333" s="1"/>
      <c r="D333" s="1"/>
      <c r="E333" s="1"/>
    </row>
    <row r="334" spans="1:5" x14ac:dyDescent="0.2">
      <c r="A334" s="37"/>
      <c r="B334" s="40"/>
      <c r="C334" s="1"/>
      <c r="D334" s="1"/>
      <c r="E334" s="1"/>
    </row>
    <row r="335" spans="1:5" x14ac:dyDescent="0.2">
      <c r="A335" s="37"/>
      <c r="B335" s="40"/>
      <c r="C335" s="1"/>
      <c r="D335" s="1"/>
      <c r="E335" s="1"/>
    </row>
    <row r="336" spans="1:5" x14ac:dyDescent="0.2">
      <c r="A336" s="37"/>
      <c r="B336" s="40"/>
      <c r="C336" s="1"/>
      <c r="D336" s="1"/>
      <c r="E336" s="1"/>
    </row>
    <row r="337" spans="1:5" x14ac:dyDescent="0.2">
      <c r="A337" s="37"/>
      <c r="B337" s="40"/>
      <c r="C337" s="1"/>
      <c r="D337" s="1"/>
      <c r="E337" s="1"/>
    </row>
    <row r="338" spans="1:5" x14ac:dyDescent="0.2">
      <c r="A338" s="37"/>
      <c r="B338" s="40"/>
      <c r="C338" s="1"/>
      <c r="D338" s="1"/>
      <c r="E338" s="1"/>
    </row>
    <row r="339" spans="1:5" x14ac:dyDescent="0.2">
      <c r="A339" s="37"/>
      <c r="B339" s="40"/>
      <c r="C339" s="1"/>
      <c r="D339" s="1"/>
      <c r="E339" s="1"/>
    </row>
    <row r="340" spans="1:5" x14ac:dyDescent="0.2">
      <c r="A340" s="37"/>
      <c r="B340" s="40"/>
      <c r="C340" s="1"/>
      <c r="D340" s="1"/>
      <c r="E340" s="1"/>
    </row>
    <row r="341" spans="1:5" x14ac:dyDescent="0.2">
      <c r="A341" s="37"/>
      <c r="B341" s="40"/>
      <c r="C341" s="1"/>
      <c r="D341" s="1"/>
      <c r="E341" s="1"/>
    </row>
    <row r="342" spans="1:5" x14ac:dyDescent="0.2">
      <c r="A342" s="37"/>
      <c r="B342" s="40"/>
      <c r="C342" s="1"/>
      <c r="D342" s="1"/>
      <c r="E342" s="1"/>
    </row>
    <row r="343" spans="1:5" x14ac:dyDescent="0.2">
      <c r="A343" s="37"/>
      <c r="B343" s="40"/>
      <c r="C343" s="1"/>
      <c r="D343" s="1"/>
      <c r="E343" s="1"/>
    </row>
    <row r="344" spans="1:5" x14ac:dyDescent="0.2">
      <c r="A344" s="37"/>
      <c r="B344" s="40"/>
      <c r="C344" s="1"/>
      <c r="D344" s="1"/>
      <c r="E344" s="1"/>
    </row>
    <row r="345" spans="1:5" x14ac:dyDescent="0.2">
      <c r="A345" s="37"/>
      <c r="B345" s="40"/>
      <c r="C345" s="1"/>
      <c r="D345" s="1"/>
      <c r="E345" s="1"/>
    </row>
    <row r="346" spans="1:5" x14ac:dyDescent="0.2">
      <c r="A346" s="37"/>
      <c r="B346" s="40"/>
      <c r="C346" s="1"/>
      <c r="D346" s="1"/>
      <c r="E346" s="1"/>
    </row>
    <row r="347" spans="1:5" x14ac:dyDescent="0.2">
      <c r="A347" s="37"/>
      <c r="B347" s="40"/>
      <c r="C347" s="1"/>
      <c r="D347" s="1"/>
      <c r="E347" s="1"/>
    </row>
    <row r="348" spans="1:5" x14ac:dyDescent="0.2">
      <c r="A348" s="37"/>
      <c r="B348" s="40"/>
      <c r="C348" s="1"/>
      <c r="D348" s="1"/>
      <c r="E348" s="1"/>
    </row>
    <row r="349" spans="1:5" x14ac:dyDescent="0.2">
      <c r="A349" s="37"/>
      <c r="B349" s="40"/>
      <c r="C349" s="1"/>
      <c r="D349" s="1"/>
      <c r="E349" s="1"/>
    </row>
    <row r="350" spans="1:5" x14ac:dyDescent="0.2">
      <c r="A350" s="37"/>
      <c r="B350" s="40"/>
      <c r="C350" s="1"/>
      <c r="D350" s="1"/>
      <c r="E350" s="1"/>
    </row>
    <row r="351" spans="1:5" x14ac:dyDescent="0.2">
      <c r="A351" s="37"/>
      <c r="B351" s="40"/>
      <c r="C351" s="1"/>
      <c r="D351" s="1"/>
      <c r="E351" s="1"/>
    </row>
    <row r="352" spans="1:5" x14ac:dyDescent="0.2">
      <c r="A352" s="37"/>
      <c r="B352" s="40"/>
      <c r="C352" s="1"/>
      <c r="D352" s="1"/>
      <c r="E352" s="1"/>
    </row>
    <row r="353" spans="1:5" x14ac:dyDescent="0.2">
      <c r="A353" s="37"/>
      <c r="B353" s="40"/>
      <c r="C353" s="1"/>
      <c r="D353" s="1"/>
      <c r="E353" s="1"/>
    </row>
    <row r="354" spans="1:5" x14ac:dyDescent="0.2">
      <c r="A354" s="37"/>
      <c r="B354" s="40"/>
      <c r="C354" s="1"/>
      <c r="D354" s="1"/>
      <c r="E354" s="1"/>
    </row>
    <row r="355" spans="1:5" x14ac:dyDescent="0.2">
      <c r="A355" s="37"/>
      <c r="B355" s="40"/>
      <c r="C355" s="1"/>
      <c r="D355" s="1"/>
      <c r="E355" s="1"/>
    </row>
    <row r="356" spans="1:5" x14ac:dyDescent="0.2">
      <c r="A356" s="37"/>
      <c r="B356" s="40"/>
      <c r="C356" s="1"/>
      <c r="D356" s="1"/>
      <c r="E356" s="1"/>
    </row>
    <row r="357" spans="1:5" x14ac:dyDescent="0.2">
      <c r="A357" s="37"/>
      <c r="B357" s="40"/>
      <c r="C357" s="1"/>
      <c r="D357" s="1"/>
      <c r="E357" s="1"/>
    </row>
    <row r="358" spans="1:5" x14ac:dyDescent="0.2">
      <c r="A358" s="37"/>
      <c r="B358" s="40"/>
      <c r="C358" s="1"/>
      <c r="D358" s="1"/>
      <c r="E358" s="1"/>
    </row>
    <row r="359" spans="1:5" x14ac:dyDescent="0.2">
      <c r="A359" s="37"/>
      <c r="B359" s="40"/>
      <c r="C359" s="1"/>
      <c r="D359" s="1"/>
      <c r="E359" s="1"/>
    </row>
    <row r="360" spans="1:5" x14ac:dyDescent="0.2">
      <c r="A360" s="37"/>
      <c r="B360" s="40"/>
      <c r="C360" s="1"/>
      <c r="D360" s="1"/>
      <c r="E360" s="1"/>
    </row>
    <row r="361" spans="1:5" x14ac:dyDescent="0.2">
      <c r="A361" s="37"/>
      <c r="B361" s="40"/>
      <c r="C361" s="1"/>
      <c r="D361" s="1"/>
      <c r="E361" s="1"/>
    </row>
    <row r="362" spans="1:5" x14ac:dyDescent="0.2">
      <c r="A362" s="37"/>
      <c r="B362" s="40"/>
      <c r="C362" s="1"/>
      <c r="D362" s="1"/>
      <c r="E362" s="1"/>
    </row>
    <row r="363" spans="1:5" x14ac:dyDescent="0.2">
      <c r="A363" s="37"/>
      <c r="B363" s="40"/>
      <c r="C363" s="1"/>
      <c r="D363" s="1"/>
      <c r="E363" s="1"/>
    </row>
    <row r="364" spans="1:5" x14ac:dyDescent="0.2">
      <c r="A364" s="37"/>
      <c r="B364" s="40"/>
      <c r="C364" s="1"/>
      <c r="D364" s="1"/>
      <c r="E364" s="1"/>
    </row>
    <row r="365" spans="1:5" x14ac:dyDescent="0.2">
      <c r="A365" s="37"/>
      <c r="B365" s="40"/>
      <c r="C365" s="1"/>
      <c r="D365" s="1"/>
      <c r="E365" s="1"/>
    </row>
    <row r="366" spans="1:5" x14ac:dyDescent="0.2">
      <c r="A366" s="37"/>
      <c r="B366" s="40"/>
      <c r="C366" s="1"/>
      <c r="D366" s="1"/>
      <c r="E366" s="1"/>
    </row>
    <row r="367" spans="1:5" x14ac:dyDescent="0.2">
      <c r="A367" s="37"/>
      <c r="B367" s="40"/>
      <c r="C367" s="1"/>
      <c r="D367" s="1"/>
      <c r="E367" s="1"/>
    </row>
    <row r="368" spans="1:5" x14ac:dyDescent="0.2">
      <c r="A368" s="37"/>
      <c r="B368" s="40"/>
      <c r="C368" s="1"/>
      <c r="D368" s="1"/>
      <c r="E368" s="1"/>
    </row>
    <row r="369" spans="1:5" x14ac:dyDescent="0.2">
      <c r="A369" s="37"/>
      <c r="B369" s="40"/>
      <c r="C369" s="1"/>
      <c r="D369" s="1"/>
      <c r="E369" s="1"/>
    </row>
    <row r="370" spans="1:5" x14ac:dyDescent="0.2">
      <c r="A370" s="37"/>
      <c r="B370" s="40"/>
      <c r="C370" s="1"/>
      <c r="D370" s="1"/>
      <c r="E370" s="1"/>
    </row>
    <row r="371" spans="1:5" x14ac:dyDescent="0.2">
      <c r="A371" s="37"/>
      <c r="B371" s="40"/>
      <c r="C371" s="1"/>
      <c r="D371" s="1"/>
      <c r="E371" s="1"/>
    </row>
    <row r="372" spans="1:5" x14ac:dyDescent="0.2">
      <c r="A372" s="37"/>
      <c r="B372" s="40"/>
      <c r="C372" s="1"/>
      <c r="D372" s="1"/>
      <c r="E372" s="1"/>
    </row>
    <row r="373" spans="1:5" x14ac:dyDescent="0.2">
      <c r="A373" s="37"/>
      <c r="B373" s="40"/>
      <c r="C373" s="1"/>
      <c r="D373" s="1"/>
      <c r="E373" s="1"/>
    </row>
    <row r="374" spans="1:5" x14ac:dyDescent="0.2">
      <c r="A374" s="37"/>
      <c r="B374" s="40"/>
      <c r="C374" s="1"/>
      <c r="D374" s="1"/>
      <c r="E374" s="1"/>
    </row>
    <row r="375" spans="1:5" x14ac:dyDescent="0.2">
      <c r="A375" s="37"/>
      <c r="B375" s="40"/>
      <c r="C375" s="1"/>
      <c r="D375" s="1"/>
      <c r="E375" s="1"/>
    </row>
    <row r="376" spans="1:5" x14ac:dyDescent="0.2">
      <c r="A376" s="37"/>
      <c r="B376" s="40"/>
      <c r="C376" s="1"/>
      <c r="D376" s="1"/>
      <c r="E376" s="1"/>
    </row>
    <row r="377" spans="1:5" x14ac:dyDescent="0.2">
      <c r="A377" s="37"/>
      <c r="B377" s="40"/>
      <c r="C377" s="1"/>
      <c r="D377" s="1"/>
      <c r="E377" s="1"/>
    </row>
    <row r="378" spans="1:5" x14ac:dyDescent="0.2">
      <c r="A378" s="37"/>
      <c r="B378" s="40"/>
      <c r="C378" s="1"/>
      <c r="D378" s="1"/>
      <c r="E378" s="1"/>
    </row>
    <row r="379" spans="1:5" x14ac:dyDescent="0.2">
      <c r="A379" s="37"/>
      <c r="B379" s="40"/>
      <c r="C379" s="1"/>
      <c r="D379" s="1"/>
      <c r="E379" s="1"/>
    </row>
    <row r="380" spans="1:5" x14ac:dyDescent="0.2">
      <c r="A380" s="37"/>
      <c r="B380" s="40"/>
      <c r="C380" s="1"/>
      <c r="D380" s="1"/>
      <c r="E380" s="1"/>
    </row>
    <row r="381" spans="1:5" x14ac:dyDescent="0.2">
      <c r="A381" s="37"/>
      <c r="B381" s="40"/>
      <c r="C381" s="1"/>
      <c r="D381" s="1"/>
      <c r="E381" s="1"/>
    </row>
    <row r="382" spans="1:5" x14ac:dyDescent="0.2">
      <c r="A382" s="37"/>
      <c r="B382" s="40"/>
      <c r="C382" s="1"/>
      <c r="D382" s="1"/>
      <c r="E382" s="1"/>
    </row>
    <row r="383" spans="1:5" x14ac:dyDescent="0.2">
      <c r="A383" s="37"/>
      <c r="B383" s="40"/>
      <c r="C383" s="1"/>
      <c r="D383" s="1"/>
      <c r="E383" s="1"/>
    </row>
    <row r="384" spans="1:5" x14ac:dyDescent="0.2">
      <c r="A384" s="37"/>
      <c r="B384" s="40"/>
      <c r="C384" s="1"/>
      <c r="D384" s="1"/>
      <c r="E384" s="1"/>
    </row>
    <row r="385" spans="1:5" x14ac:dyDescent="0.2">
      <c r="A385" s="37"/>
      <c r="B385" s="40"/>
      <c r="C385" s="1"/>
      <c r="D385" s="1"/>
      <c r="E385" s="1"/>
    </row>
    <row r="386" spans="1:5" x14ac:dyDescent="0.2">
      <c r="A386" s="37"/>
      <c r="B386" s="40"/>
      <c r="C386" s="1"/>
      <c r="D386" s="1"/>
      <c r="E386" s="1"/>
    </row>
    <row r="387" spans="1:5" x14ac:dyDescent="0.2">
      <c r="A387" s="37"/>
      <c r="B387" s="40"/>
      <c r="C387" s="1"/>
      <c r="D387" s="1"/>
      <c r="E387" s="1"/>
    </row>
    <row r="388" spans="1:5" x14ac:dyDescent="0.2">
      <c r="A388" s="37"/>
      <c r="B388" s="40"/>
      <c r="C388" s="1"/>
      <c r="D388" s="1"/>
      <c r="E388" s="1"/>
    </row>
    <row r="389" spans="1:5" x14ac:dyDescent="0.2">
      <c r="A389" s="37"/>
      <c r="B389" s="40"/>
      <c r="C389" s="1"/>
      <c r="D389" s="1"/>
      <c r="E389" s="1"/>
    </row>
    <row r="390" spans="1:5" x14ac:dyDescent="0.2">
      <c r="A390" s="37"/>
      <c r="B390" s="40"/>
      <c r="C390" s="1"/>
      <c r="D390" s="1"/>
      <c r="E390" s="1"/>
    </row>
    <row r="391" spans="1:5" x14ac:dyDescent="0.2">
      <c r="A391" s="37"/>
      <c r="B391" s="40"/>
      <c r="C391" s="1"/>
      <c r="D391" s="1"/>
      <c r="E391" s="1"/>
    </row>
    <row r="392" spans="1:5" x14ac:dyDescent="0.2">
      <c r="A392" s="37"/>
      <c r="B392" s="40"/>
      <c r="C392" s="1"/>
      <c r="D392" s="1"/>
      <c r="E392" s="1"/>
    </row>
    <row r="393" spans="1:5" x14ac:dyDescent="0.2">
      <c r="A393" s="37"/>
      <c r="B393" s="40"/>
      <c r="C393" s="1"/>
      <c r="D393" s="1"/>
      <c r="E393" s="1"/>
    </row>
    <row r="394" spans="1:5" x14ac:dyDescent="0.2">
      <c r="A394" s="37"/>
      <c r="B394" s="40"/>
      <c r="C394" s="1"/>
      <c r="D394" s="1"/>
      <c r="E394" s="1"/>
    </row>
    <row r="395" spans="1:5" x14ac:dyDescent="0.2">
      <c r="A395" s="37"/>
      <c r="B395" s="40"/>
      <c r="C395" s="1"/>
      <c r="D395" s="1"/>
      <c r="E395" s="1"/>
    </row>
    <row r="396" spans="1:5" x14ac:dyDescent="0.2">
      <c r="A396" s="37"/>
      <c r="B396" s="40"/>
      <c r="C396" s="1"/>
      <c r="D396" s="1"/>
      <c r="E396" s="1"/>
    </row>
    <row r="397" spans="1:5" x14ac:dyDescent="0.2">
      <c r="A397" s="37"/>
      <c r="B397" s="40"/>
      <c r="C397" s="1"/>
      <c r="D397" s="1"/>
      <c r="E397" s="1"/>
    </row>
    <row r="398" spans="1:5" x14ac:dyDescent="0.2">
      <c r="A398" s="37"/>
      <c r="B398" s="40"/>
      <c r="C398" s="1"/>
      <c r="D398" s="1"/>
      <c r="E398" s="1"/>
    </row>
    <row r="399" spans="1:5" x14ac:dyDescent="0.2">
      <c r="A399" s="37"/>
      <c r="B399" s="40"/>
      <c r="C399" s="1"/>
      <c r="D399" s="1"/>
      <c r="E399" s="1"/>
    </row>
    <row r="400" spans="1:5" x14ac:dyDescent="0.2">
      <c r="A400" s="37"/>
      <c r="B400" s="40"/>
      <c r="C400" s="1"/>
      <c r="D400" s="1"/>
      <c r="E400" s="1"/>
    </row>
    <row r="401" spans="1:5" x14ac:dyDescent="0.2">
      <c r="A401" s="37"/>
      <c r="B401" s="40"/>
      <c r="C401" s="1"/>
      <c r="D401" s="1"/>
      <c r="E401" s="1"/>
    </row>
    <row r="402" spans="1:5" x14ac:dyDescent="0.2">
      <c r="A402" s="37"/>
      <c r="B402" s="40"/>
      <c r="C402" s="1"/>
      <c r="D402" s="1"/>
      <c r="E402" s="1"/>
    </row>
    <row r="403" spans="1:5" x14ac:dyDescent="0.2">
      <c r="A403" s="37"/>
      <c r="B403" s="40"/>
      <c r="C403" s="1"/>
      <c r="D403" s="1"/>
      <c r="E403" s="1"/>
    </row>
    <row r="404" spans="1:5" x14ac:dyDescent="0.2">
      <c r="A404" s="37"/>
      <c r="B404" s="40"/>
      <c r="C404" s="1"/>
      <c r="D404" s="1"/>
      <c r="E404" s="1"/>
    </row>
    <row r="405" spans="1:5" x14ac:dyDescent="0.2">
      <c r="A405" s="37"/>
      <c r="B405" s="40"/>
      <c r="C405" s="1"/>
      <c r="D405" s="1"/>
      <c r="E405" s="1"/>
    </row>
    <row r="406" spans="1:5" x14ac:dyDescent="0.2">
      <c r="A406" s="37"/>
      <c r="B406" s="40"/>
      <c r="C406" s="1"/>
      <c r="D406" s="1"/>
      <c r="E406" s="1"/>
    </row>
    <row r="407" spans="1:5" x14ac:dyDescent="0.2">
      <c r="A407" s="37"/>
      <c r="B407" s="40"/>
      <c r="C407" s="1"/>
      <c r="D407" s="1"/>
      <c r="E407" s="1"/>
    </row>
    <row r="408" spans="1:5" x14ac:dyDescent="0.2">
      <c r="A408" s="37"/>
      <c r="B408" s="40"/>
      <c r="C408" s="1"/>
      <c r="D408" s="1"/>
      <c r="E408" s="1"/>
    </row>
    <row r="409" spans="1:5" x14ac:dyDescent="0.2">
      <c r="A409" s="37"/>
      <c r="B409" s="40"/>
      <c r="C409" s="1"/>
      <c r="D409" s="1"/>
      <c r="E409" s="1"/>
    </row>
    <row r="410" spans="1:5" x14ac:dyDescent="0.2">
      <c r="A410" s="37"/>
      <c r="B410" s="40"/>
      <c r="C410" s="1"/>
      <c r="D410" s="1"/>
      <c r="E410" s="1"/>
    </row>
    <row r="411" spans="1:5" x14ac:dyDescent="0.2">
      <c r="A411" s="37"/>
      <c r="B411" s="40"/>
      <c r="C411" s="1"/>
      <c r="D411" s="1"/>
      <c r="E411" s="1"/>
    </row>
    <row r="412" spans="1:5" x14ac:dyDescent="0.2">
      <c r="A412" s="37"/>
      <c r="B412" s="40"/>
      <c r="C412" s="1"/>
      <c r="D412" s="1"/>
      <c r="E412" s="1"/>
    </row>
    <row r="413" spans="1:5" x14ac:dyDescent="0.2">
      <c r="A413" s="37"/>
      <c r="B413" s="40"/>
      <c r="C413" s="1"/>
      <c r="D413" s="1"/>
      <c r="E413" s="1"/>
    </row>
    <row r="414" spans="1:5" x14ac:dyDescent="0.2">
      <c r="A414" s="37"/>
      <c r="B414" s="40"/>
      <c r="C414" s="1"/>
      <c r="D414" s="1"/>
      <c r="E414" s="1"/>
    </row>
    <row r="415" spans="1:5" x14ac:dyDescent="0.2">
      <c r="A415" s="37"/>
      <c r="B415" s="40"/>
      <c r="C415" s="1"/>
      <c r="D415" s="1"/>
      <c r="E415" s="1"/>
    </row>
    <row r="416" spans="1:5" x14ac:dyDescent="0.2">
      <c r="A416" s="37"/>
      <c r="B416" s="40"/>
      <c r="C416" s="1"/>
      <c r="D416" s="1"/>
      <c r="E416" s="1"/>
    </row>
    <row r="417" spans="1:5" x14ac:dyDescent="0.2">
      <c r="A417" s="37"/>
      <c r="B417" s="40"/>
      <c r="C417" s="1"/>
      <c r="D417" s="1"/>
      <c r="E417" s="1"/>
    </row>
    <row r="418" spans="1:5" x14ac:dyDescent="0.2">
      <c r="A418" s="37"/>
      <c r="B418" s="40"/>
      <c r="C418" s="1"/>
      <c r="D418" s="1"/>
      <c r="E418" s="1"/>
    </row>
    <row r="419" spans="1:5" x14ac:dyDescent="0.2">
      <c r="A419" s="37"/>
      <c r="B419" s="40"/>
      <c r="C419" s="1"/>
      <c r="D419" s="1"/>
      <c r="E419" s="1"/>
    </row>
    <row r="420" spans="1:5" x14ac:dyDescent="0.2">
      <c r="A420" s="37"/>
      <c r="B420" s="40"/>
      <c r="C420" s="1"/>
      <c r="D420" s="1"/>
      <c r="E420" s="1"/>
    </row>
    <row r="421" spans="1:5" x14ac:dyDescent="0.2">
      <c r="A421" s="37"/>
      <c r="B421" s="40"/>
      <c r="C421" s="1"/>
      <c r="D421" s="1"/>
      <c r="E421" s="1"/>
    </row>
    <row r="422" spans="1:5" x14ac:dyDescent="0.2">
      <c r="A422" s="37"/>
      <c r="B422" s="40"/>
      <c r="C422" s="1"/>
      <c r="D422" s="1"/>
      <c r="E422" s="1"/>
    </row>
    <row r="423" spans="1:5" x14ac:dyDescent="0.2">
      <c r="A423" s="37"/>
      <c r="B423" s="40"/>
      <c r="C423" s="1"/>
      <c r="D423" s="1"/>
      <c r="E423" s="1"/>
    </row>
    <row r="424" spans="1:5" x14ac:dyDescent="0.2">
      <c r="A424" s="37"/>
      <c r="B424" s="40"/>
      <c r="C424" s="1"/>
      <c r="D424" s="1"/>
      <c r="E424" s="1"/>
    </row>
    <row r="425" spans="1:5" x14ac:dyDescent="0.2">
      <c r="A425" s="37"/>
      <c r="B425" s="40"/>
      <c r="C425" s="1"/>
      <c r="D425" s="1"/>
      <c r="E425" s="1"/>
    </row>
    <row r="426" spans="1:5" x14ac:dyDescent="0.2">
      <c r="A426" s="37"/>
      <c r="B426" s="40"/>
      <c r="C426" s="1"/>
      <c r="D426" s="1"/>
      <c r="E426" s="1"/>
    </row>
    <row r="427" spans="1:5" x14ac:dyDescent="0.2">
      <c r="A427" s="37"/>
      <c r="B427" s="40"/>
      <c r="C427" s="1"/>
      <c r="D427" s="1"/>
      <c r="E427" s="1"/>
    </row>
    <row r="428" spans="1:5" x14ac:dyDescent="0.2">
      <c r="A428" s="37"/>
      <c r="B428" s="40"/>
      <c r="C428" s="1"/>
      <c r="D428" s="1"/>
      <c r="E428" s="1"/>
    </row>
    <row r="429" spans="1:5" x14ac:dyDescent="0.2">
      <c r="A429" s="37"/>
      <c r="B429" s="40"/>
      <c r="C429" s="1"/>
      <c r="D429" s="1"/>
      <c r="E429" s="1"/>
    </row>
    <row r="430" spans="1:5" x14ac:dyDescent="0.2">
      <c r="A430" s="37"/>
      <c r="B430" s="40"/>
      <c r="C430" s="1"/>
      <c r="D430" s="1"/>
      <c r="E430" s="1"/>
    </row>
    <row r="431" spans="1:5" x14ac:dyDescent="0.2">
      <c r="A431" s="37"/>
      <c r="B431" s="40"/>
      <c r="C431" s="1"/>
      <c r="D431" s="1"/>
      <c r="E431" s="1"/>
    </row>
    <row r="432" spans="1:5" x14ac:dyDescent="0.2">
      <c r="A432" s="37"/>
      <c r="B432" s="40"/>
      <c r="C432" s="1"/>
      <c r="D432" s="1"/>
      <c r="E432" s="1"/>
    </row>
    <row r="433" spans="1:5" x14ac:dyDescent="0.2">
      <c r="A433" s="37"/>
      <c r="B433" s="40"/>
      <c r="C433" s="1"/>
      <c r="D433" s="1"/>
      <c r="E433" s="1"/>
    </row>
    <row r="434" spans="1:5" x14ac:dyDescent="0.2">
      <c r="A434" s="37"/>
      <c r="B434" s="40"/>
      <c r="C434" s="1"/>
      <c r="D434" s="1"/>
      <c r="E434" s="1"/>
    </row>
    <row r="435" spans="1:5" x14ac:dyDescent="0.2">
      <c r="A435" s="37"/>
      <c r="B435" s="40"/>
      <c r="C435" s="1"/>
      <c r="D435" s="1"/>
      <c r="E435" s="1"/>
    </row>
    <row r="436" spans="1:5" x14ac:dyDescent="0.2">
      <c r="A436" s="37"/>
      <c r="B436" s="40"/>
      <c r="C436" s="1"/>
      <c r="D436" s="1"/>
      <c r="E436" s="1"/>
    </row>
    <row r="437" spans="1:5" x14ac:dyDescent="0.2">
      <c r="A437" s="37"/>
      <c r="B437" s="40"/>
      <c r="C437" s="1"/>
      <c r="D437" s="1"/>
      <c r="E437" s="1"/>
    </row>
    <row r="438" spans="1:5" x14ac:dyDescent="0.2">
      <c r="A438" s="37"/>
      <c r="B438" s="40"/>
      <c r="C438" s="1"/>
      <c r="D438" s="1"/>
      <c r="E438" s="1"/>
    </row>
    <row r="439" spans="1:5" x14ac:dyDescent="0.2">
      <c r="A439" s="37"/>
      <c r="B439" s="40"/>
      <c r="C439" s="1"/>
      <c r="D439" s="1"/>
      <c r="E439" s="1"/>
    </row>
    <row r="440" spans="1:5" x14ac:dyDescent="0.2">
      <c r="A440" s="37"/>
      <c r="B440" s="40"/>
      <c r="C440" s="1"/>
      <c r="D440" s="1"/>
      <c r="E440" s="1"/>
    </row>
    <row r="441" spans="1:5" x14ac:dyDescent="0.2">
      <c r="A441" s="37"/>
      <c r="B441" s="40"/>
      <c r="C441" s="1"/>
      <c r="D441" s="1"/>
      <c r="E441" s="1"/>
    </row>
    <row r="442" spans="1:5" x14ac:dyDescent="0.2">
      <c r="A442" s="37"/>
      <c r="B442" s="40"/>
      <c r="C442" s="1"/>
      <c r="D442" s="1"/>
      <c r="E442" s="1"/>
    </row>
    <row r="443" spans="1:5" x14ac:dyDescent="0.2">
      <c r="A443" s="37"/>
      <c r="B443" s="40"/>
      <c r="C443" s="1"/>
      <c r="D443" s="1"/>
      <c r="E443" s="1"/>
    </row>
    <row r="444" spans="1:5" x14ac:dyDescent="0.2">
      <c r="A444" s="37"/>
      <c r="B444" s="40"/>
      <c r="C444" s="1"/>
      <c r="D444" s="1"/>
      <c r="E444" s="1"/>
    </row>
    <row r="445" spans="1:5" x14ac:dyDescent="0.2">
      <c r="A445" s="37"/>
      <c r="B445" s="40"/>
      <c r="C445" s="1"/>
      <c r="D445" s="1"/>
      <c r="E445" s="1"/>
    </row>
    <row r="446" spans="1:5" x14ac:dyDescent="0.2">
      <c r="A446" s="37"/>
      <c r="B446" s="40"/>
      <c r="C446" s="1"/>
      <c r="D446" s="1"/>
      <c r="E446" s="1"/>
    </row>
    <row r="447" spans="1:5" x14ac:dyDescent="0.2">
      <c r="A447" s="37"/>
      <c r="B447" s="40"/>
      <c r="C447" s="1"/>
      <c r="D447" s="1"/>
      <c r="E447" s="1"/>
    </row>
    <row r="448" spans="1:5" x14ac:dyDescent="0.2">
      <c r="A448" s="37"/>
      <c r="B448" s="40"/>
      <c r="C448" s="1"/>
      <c r="D448" s="1"/>
      <c r="E448" s="1"/>
    </row>
    <row r="449" spans="1:5" x14ac:dyDescent="0.2">
      <c r="A449" s="37"/>
      <c r="B449" s="40"/>
      <c r="C449" s="1"/>
      <c r="D449" s="1"/>
      <c r="E449" s="1"/>
    </row>
    <row r="450" spans="1:5" x14ac:dyDescent="0.2">
      <c r="A450" s="37"/>
      <c r="B450" s="40"/>
      <c r="C450" s="1"/>
      <c r="D450" s="1"/>
      <c r="E450" s="1"/>
    </row>
    <row r="451" spans="1:5" x14ac:dyDescent="0.2">
      <c r="A451" s="37"/>
      <c r="B451" s="40"/>
      <c r="C451" s="1"/>
      <c r="D451" s="1"/>
      <c r="E451" s="1"/>
    </row>
    <row r="452" spans="1:5" x14ac:dyDescent="0.2">
      <c r="A452" s="37"/>
      <c r="B452" s="40"/>
      <c r="C452" s="1"/>
      <c r="D452" s="1"/>
      <c r="E452" s="1"/>
    </row>
    <row r="453" spans="1:5" x14ac:dyDescent="0.2">
      <c r="A453" s="37"/>
      <c r="B453" s="40"/>
      <c r="C453" s="1"/>
      <c r="D453" s="1"/>
      <c r="E453" s="1"/>
    </row>
    <row r="454" spans="1:5" x14ac:dyDescent="0.2">
      <c r="A454" s="37"/>
      <c r="B454" s="40"/>
      <c r="C454" s="1"/>
      <c r="D454" s="1"/>
      <c r="E454" s="1"/>
    </row>
    <row r="455" spans="1:5" x14ac:dyDescent="0.2">
      <c r="A455" s="37"/>
      <c r="B455" s="40"/>
      <c r="C455" s="1"/>
      <c r="D455" s="1"/>
      <c r="E455" s="1"/>
    </row>
    <row r="456" spans="1:5" x14ac:dyDescent="0.2">
      <c r="A456" s="37"/>
      <c r="B456" s="40"/>
      <c r="C456" s="1"/>
      <c r="D456" s="1"/>
      <c r="E456" s="1"/>
    </row>
    <row r="457" spans="1:5" x14ac:dyDescent="0.2">
      <c r="A457" s="37"/>
      <c r="B457" s="40"/>
      <c r="C457" s="1"/>
      <c r="D457" s="1"/>
      <c r="E457" s="1"/>
    </row>
    <row r="458" spans="1:5" x14ac:dyDescent="0.2">
      <c r="A458" s="37"/>
      <c r="B458" s="40"/>
      <c r="C458" s="1"/>
      <c r="D458" s="1"/>
      <c r="E458" s="1"/>
    </row>
    <row r="459" spans="1:5" x14ac:dyDescent="0.2">
      <c r="A459" s="37"/>
      <c r="B459" s="40"/>
      <c r="C459" s="1"/>
      <c r="D459" s="1"/>
      <c r="E459" s="1"/>
    </row>
    <row r="460" spans="1:5" x14ac:dyDescent="0.2">
      <c r="A460" s="37"/>
      <c r="B460" s="40"/>
      <c r="C460" s="1"/>
      <c r="D460" s="1"/>
      <c r="E460" s="1"/>
    </row>
    <row r="461" spans="1:5" x14ac:dyDescent="0.2">
      <c r="A461" s="37"/>
      <c r="B461" s="40"/>
      <c r="C461" s="1"/>
      <c r="D461" s="1"/>
      <c r="E461" s="1"/>
    </row>
    <row r="462" spans="1:5" x14ac:dyDescent="0.2">
      <c r="A462" s="37"/>
      <c r="B462" s="40"/>
      <c r="C462" s="1"/>
      <c r="D462" s="1"/>
      <c r="E462" s="1"/>
    </row>
    <row r="463" spans="1:5" x14ac:dyDescent="0.2">
      <c r="A463" s="37"/>
      <c r="B463" s="40"/>
      <c r="C463" s="1"/>
      <c r="D463" s="1"/>
      <c r="E463" s="1"/>
    </row>
    <row r="464" spans="1:5" x14ac:dyDescent="0.2">
      <c r="A464" s="37"/>
      <c r="B464" s="40"/>
      <c r="C464" s="1"/>
      <c r="D464" s="1"/>
      <c r="E464" s="1"/>
    </row>
    <row r="465" spans="1:5" x14ac:dyDescent="0.2">
      <c r="A465" s="37"/>
      <c r="B465" s="40"/>
      <c r="C465" s="1"/>
      <c r="D465" s="1"/>
      <c r="E465" s="1"/>
    </row>
    <row r="466" spans="1:5" x14ac:dyDescent="0.2">
      <c r="A466" s="37"/>
      <c r="B466" s="40"/>
      <c r="C466" s="1"/>
      <c r="D466" s="1"/>
      <c r="E466" s="1"/>
    </row>
    <row r="467" spans="1:5" x14ac:dyDescent="0.2">
      <c r="A467" s="37"/>
      <c r="B467" s="40"/>
      <c r="C467" s="1"/>
      <c r="D467" s="1"/>
      <c r="E467" s="1"/>
    </row>
    <row r="468" spans="1:5" x14ac:dyDescent="0.2">
      <c r="A468" s="37"/>
      <c r="B468" s="40"/>
      <c r="C468" s="1"/>
      <c r="D468" s="1"/>
      <c r="E468" s="1"/>
    </row>
    <row r="469" spans="1:5" x14ac:dyDescent="0.2">
      <c r="A469" s="37"/>
      <c r="B469" s="40"/>
      <c r="C469" s="1"/>
      <c r="D469" s="1"/>
      <c r="E469" s="1"/>
    </row>
    <row r="470" spans="1:5" x14ac:dyDescent="0.2">
      <c r="A470" s="37"/>
      <c r="B470" s="40"/>
      <c r="C470" s="1"/>
      <c r="D470" s="1"/>
      <c r="E470" s="1"/>
    </row>
    <row r="471" spans="1:5" x14ac:dyDescent="0.2">
      <c r="A471" s="37"/>
      <c r="B471" s="40"/>
      <c r="C471" s="1"/>
      <c r="D471" s="1"/>
      <c r="E471" s="1"/>
    </row>
    <row r="472" spans="1:5" x14ac:dyDescent="0.2">
      <c r="A472" s="37"/>
      <c r="B472" s="40"/>
      <c r="C472" s="1"/>
      <c r="D472" s="1"/>
      <c r="E472" s="1"/>
    </row>
    <row r="473" spans="1:5" x14ac:dyDescent="0.2">
      <c r="A473" s="37"/>
      <c r="B473" s="40"/>
      <c r="C473" s="1"/>
      <c r="D473" s="1"/>
      <c r="E473" s="1"/>
    </row>
    <row r="474" spans="1:5" x14ac:dyDescent="0.2">
      <c r="A474" s="37"/>
      <c r="B474" s="40"/>
      <c r="C474" s="1"/>
      <c r="D474" s="1"/>
      <c r="E474" s="1"/>
    </row>
    <row r="475" spans="1:5" x14ac:dyDescent="0.2">
      <c r="A475" s="37"/>
      <c r="B475" s="40"/>
      <c r="C475" s="1"/>
      <c r="D475" s="1"/>
      <c r="E475" s="1"/>
    </row>
    <row r="476" spans="1:5" x14ac:dyDescent="0.2">
      <c r="A476" s="37"/>
      <c r="B476" s="40"/>
      <c r="C476" s="1"/>
      <c r="D476" s="1"/>
      <c r="E476" s="1"/>
    </row>
    <row r="477" spans="1:5" x14ac:dyDescent="0.2">
      <c r="A477" s="37"/>
      <c r="B477" s="40"/>
      <c r="C477" s="1"/>
      <c r="D477" s="1"/>
      <c r="E477" s="1"/>
    </row>
    <row r="478" spans="1:5" x14ac:dyDescent="0.2">
      <c r="A478" s="37"/>
      <c r="B478" s="40"/>
      <c r="C478" s="1"/>
      <c r="D478" s="1"/>
      <c r="E478" s="1"/>
    </row>
    <row r="479" spans="1:5" x14ac:dyDescent="0.2">
      <c r="A479" s="37"/>
      <c r="B479" s="40"/>
      <c r="C479" s="1"/>
      <c r="D479" s="1"/>
      <c r="E479" s="1"/>
    </row>
    <row r="480" spans="1:5" x14ac:dyDescent="0.2">
      <c r="A480" s="37"/>
      <c r="B480" s="40"/>
      <c r="C480" s="1"/>
      <c r="D480" s="1"/>
      <c r="E480" s="1"/>
    </row>
    <row r="481" spans="1:5" x14ac:dyDescent="0.2">
      <c r="A481" s="37"/>
      <c r="B481" s="40"/>
      <c r="C481" s="1"/>
      <c r="D481" s="1"/>
      <c r="E481" s="1"/>
    </row>
    <row r="482" spans="1:5" x14ac:dyDescent="0.2">
      <c r="A482" s="37"/>
      <c r="B482" s="40"/>
      <c r="C482" s="1"/>
      <c r="D482" s="1"/>
      <c r="E482" s="1"/>
    </row>
    <row r="483" spans="1:5" x14ac:dyDescent="0.2">
      <c r="A483" s="37"/>
      <c r="B483" s="40"/>
      <c r="C483" s="1"/>
      <c r="D483" s="1"/>
      <c r="E483" s="1"/>
    </row>
    <row r="484" spans="1:5" x14ac:dyDescent="0.2">
      <c r="A484" s="37"/>
      <c r="B484" s="40"/>
      <c r="C484" s="1"/>
      <c r="D484" s="1"/>
      <c r="E484" s="1"/>
    </row>
    <row r="485" spans="1:5" x14ac:dyDescent="0.2">
      <c r="A485" s="37"/>
      <c r="B485" s="40"/>
      <c r="C485" s="1"/>
      <c r="D485" s="1"/>
      <c r="E485" s="1"/>
    </row>
    <row r="486" spans="1:5" x14ac:dyDescent="0.2">
      <c r="A486" s="37"/>
      <c r="B486" s="40"/>
      <c r="C486" s="1"/>
      <c r="D486" s="1"/>
      <c r="E486" s="1"/>
    </row>
    <row r="487" spans="1:5" x14ac:dyDescent="0.2">
      <c r="A487" s="37"/>
      <c r="B487" s="40"/>
      <c r="C487" s="1"/>
      <c r="D487" s="1"/>
      <c r="E487" s="1"/>
    </row>
    <row r="488" spans="1:5" x14ac:dyDescent="0.2">
      <c r="A488" s="37"/>
      <c r="B488" s="40"/>
      <c r="C488" s="1"/>
      <c r="D488" s="1"/>
      <c r="E488" s="1"/>
    </row>
    <row r="489" spans="1:5" x14ac:dyDescent="0.2">
      <c r="A489" s="37"/>
      <c r="B489" s="40"/>
      <c r="C489" s="1"/>
      <c r="D489" s="1"/>
      <c r="E489" s="1"/>
    </row>
    <row r="490" spans="1:5" x14ac:dyDescent="0.2">
      <c r="A490" s="37"/>
      <c r="B490" s="40"/>
      <c r="C490" s="1"/>
      <c r="D490" s="1"/>
      <c r="E490" s="1"/>
    </row>
    <row r="491" spans="1:5" x14ac:dyDescent="0.2">
      <c r="A491" s="37"/>
      <c r="B491" s="40"/>
      <c r="C491" s="1"/>
      <c r="D491" s="1"/>
      <c r="E491" s="1"/>
    </row>
    <row r="492" spans="1:5" x14ac:dyDescent="0.2">
      <c r="A492" s="37"/>
      <c r="B492" s="40"/>
      <c r="C492" s="1"/>
      <c r="D492" s="1"/>
      <c r="E492" s="1"/>
    </row>
    <row r="493" spans="1:5" x14ac:dyDescent="0.2">
      <c r="A493" s="37"/>
      <c r="B493" s="40"/>
      <c r="C493" s="1"/>
      <c r="D493" s="1"/>
      <c r="E493" s="1"/>
    </row>
    <row r="494" spans="1:5" x14ac:dyDescent="0.2">
      <c r="A494" s="37"/>
      <c r="B494" s="40"/>
      <c r="C494" s="1"/>
      <c r="D494" s="1"/>
      <c r="E494" s="1"/>
    </row>
    <row r="495" spans="1:5" x14ac:dyDescent="0.2">
      <c r="A495" s="37"/>
      <c r="B495" s="40"/>
      <c r="C495" s="1"/>
      <c r="D495" s="1"/>
      <c r="E495" s="1"/>
    </row>
    <row r="496" spans="1:5" x14ac:dyDescent="0.2">
      <c r="A496" s="37"/>
      <c r="B496" s="40"/>
      <c r="C496" s="1"/>
      <c r="D496" s="1"/>
      <c r="E496" s="1"/>
    </row>
    <row r="497" spans="1:5" x14ac:dyDescent="0.2">
      <c r="A497" s="37"/>
      <c r="B497" s="40"/>
      <c r="C497" s="1"/>
      <c r="D497" s="1"/>
      <c r="E497" s="1"/>
    </row>
    <row r="498" spans="1:5" x14ac:dyDescent="0.2">
      <c r="A498" s="37"/>
      <c r="B498" s="40"/>
      <c r="C498" s="1"/>
      <c r="D498" s="1"/>
      <c r="E498" s="1"/>
    </row>
    <row r="499" spans="1:5" x14ac:dyDescent="0.2">
      <c r="A499" s="37"/>
      <c r="B499" s="40"/>
      <c r="C499" s="1"/>
      <c r="D499" s="1"/>
      <c r="E499" s="1"/>
    </row>
    <row r="500" spans="1:5" x14ac:dyDescent="0.2">
      <c r="A500" s="37"/>
      <c r="B500" s="40"/>
      <c r="C500" s="1"/>
      <c r="D500" s="1"/>
      <c r="E500" s="1"/>
    </row>
    <row r="501" spans="1:5" x14ac:dyDescent="0.2">
      <c r="A501" s="37"/>
      <c r="B501" s="40"/>
      <c r="C501" s="1"/>
      <c r="D501" s="1"/>
      <c r="E501" s="1"/>
    </row>
    <row r="502" spans="1:5" x14ac:dyDescent="0.2">
      <c r="A502" s="37"/>
      <c r="B502" s="40"/>
      <c r="C502" s="1"/>
      <c r="D502" s="1"/>
      <c r="E502" s="1"/>
    </row>
    <row r="503" spans="1:5" x14ac:dyDescent="0.2">
      <c r="A503" s="37"/>
      <c r="B503" s="40"/>
      <c r="C503" s="1"/>
      <c r="D503" s="1"/>
      <c r="E503" s="1"/>
    </row>
    <row r="504" spans="1:5" x14ac:dyDescent="0.2">
      <c r="A504" s="37"/>
      <c r="B504" s="40"/>
      <c r="C504" s="1"/>
      <c r="D504" s="1"/>
      <c r="E504" s="1"/>
    </row>
    <row r="505" spans="1:5" x14ac:dyDescent="0.2">
      <c r="A505" s="37"/>
      <c r="B505" s="40"/>
      <c r="C505" s="1"/>
      <c r="D505" s="1"/>
      <c r="E505" s="1"/>
    </row>
    <row r="506" spans="1:5" x14ac:dyDescent="0.2">
      <c r="A506" s="37"/>
      <c r="B506" s="40"/>
      <c r="C506" s="1"/>
      <c r="D506" s="1"/>
      <c r="E506" s="1"/>
    </row>
    <row r="507" spans="1:5" x14ac:dyDescent="0.2">
      <c r="A507" s="37"/>
      <c r="B507" s="40"/>
      <c r="C507" s="1"/>
      <c r="D507" s="1"/>
      <c r="E507" s="1"/>
    </row>
    <row r="508" spans="1:5" x14ac:dyDescent="0.2">
      <c r="A508" s="37"/>
      <c r="B508" s="40"/>
      <c r="C508" s="1"/>
      <c r="D508" s="1"/>
      <c r="E508" s="1"/>
    </row>
    <row r="509" spans="1:5" x14ac:dyDescent="0.2">
      <c r="A509" s="37"/>
      <c r="B509" s="40"/>
      <c r="C509" s="1"/>
      <c r="D509" s="1"/>
      <c r="E509" s="1"/>
    </row>
    <row r="510" spans="1:5" x14ac:dyDescent="0.2">
      <c r="A510" s="37"/>
      <c r="B510" s="40"/>
      <c r="C510" s="1"/>
      <c r="D510" s="1"/>
      <c r="E510" s="1"/>
    </row>
    <row r="511" spans="1:5" x14ac:dyDescent="0.2">
      <c r="A511" s="37"/>
      <c r="B511" s="40"/>
      <c r="C511" s="1"/>
      <c r="D511" s="1"/>
      <c r="E511" s="1"/>
    </row>
    <row r="512" spans="1:5" x14ac:dyDescent="0.2">
      <c r="A512" s="37"/>
      <c r="B512" s="40"/>
      <c r="C512" s="1"/>
      <c r="D512" s="1"/>
      <c r="E512" s="1"/>
    </row>
    <row r="513" spans="1:5" x14ac:dyDescent="0.2">
      <c r="A513" s="37"/>
      <c r="B513" s="40"/>
      <c r="C513" s="1"/>
      <c r="D513" s="1"/>
      <c r="E513" s="1"/>
    </row>
    <row r="514" spans="1:5" x14ac:dyDescent="0.2">
      <c r="A514" s="37"/>
      <c r="B514" s="40"/>
      <c r="C514" s="1"/>
      <c r="D514" s="1"/>
      <c r="E514" s="1"/>
    </row>
    <row r="515" spans="1:5" x14ac:dyDescent="0.2">
      <c r="A515" s="37"/>
      <c r="B515" s="40"/>
      <c r="C515" s="1"/>
      <c r="D515" s="1"/>
      <c r="E515" s="1"/>
    </row>
    <row r="516" spans="1:5" x14ac:dyDescent="0.2">
      <c r="A516" s="37"/>
      <c r="B516" s="40"/>
      <c r="C516" s="1"/>
      <c r="D516" s="1"/>
      <c r="E516" s="1"/>
    </row>
    <row r="517" spans="1:5" x14ac:dyDescent="0.2">
      <c r="A517" s="37"/>
      <c r="B517" s="40"/>
      <c r="C517" s="1"/>
      <c r="D517" s="1"/>
      <c r="E517" s="1"/>
    </row>
    <row r="518" spans="1:5" x14ac:dyDescent="0.2">
      <c r="A518" s="37"/>
      <c r="B518" s="40"/>
      <c r="C518" s="1"/>
      <c r="D518" s="1"/>
      <c r="E518" s="1"/>
    </row>
    <row r="519" spans="1:5" x14ac:dyDescent="0.2">
      <c r="A519" s="37"/>
      <c r="B519" s="40"/>
      <c r="C519" s="1"/>
      <c r="D519" s="1"/>
      <c r="E519" s="1"/>
    </row>
    <row r="520" spans="1:5" x14ac:dyDescent="0.2">
      <c r="A520" s="37"/>
      <c r="B520" s="40"/>
      <c r="C520" s="1"/>
      <c r="D520" s="1"/>
      <c r="E520" s="1"/>
    </row>
    <row r="521" spans="1:5" x14ac:dyDescent="0.2">
      <c r="A521" s="37"/>
      <c r="B521" s="40"/>
      <c r="C521" s="1"/>
      <c r="D521" s="1"/>
      <c r="E521" s="1"/>
    </row>
    <row r="522" spans="1:5" x14ac:dyDescent="0.2">
      <c r="A522" s="37"/>
      <c r="B522" s="40"/>
      <c r="C522" s="1"/>
      <c r="D522" s="1"/>
      <c r="E522" s="1"/>
    </row>
    <row r="523" spans="1:5" x14ac:dyDescent="0.2">
      <c r="A523" s="37"/>
      <c r="B523" s="40"/>
      <c r="C523" s="1"/>
      <c r="D523" s="1"/>
      <c r="E523" s="1"/>
    </row>
    <row r="524" spans="1:5" x14ac:dyDescent="0.2">
      <c r="A524" s="37"/>
      <c r="B524" s="40"/>
      <c r="C524" s="1"/>
      <c r="D524" s="1"/>
      <c r="E524" s="1"/>
    </row>
    <row r="525" spans="1:5" x14ac:dyDescent="0.2">
      <c r="A525" s="37"/>
      <c r="B525" s="40"/>
      <c r="C525" s="1"/>
      <c r="D525" s="1"/>
      <c r="E525" s="1"/>
    </row>
    <row r="526" spans="1:5" x14ac:dyDescent="0.2">
      <c r="A526" s="37"/>
      <c r="B526" s="40"/>
      <c r="C526" s="1"/>
      <c r="D526" s="1"/>
      <c r="E526" s="1"/>
    </row>
    <row r="527" spans="1:5" x14ac:dyDescent="0.2">
      <c r="A527" s="37"/>
      <c r="B527" s="40"/>
      <c r="C527" s="1"/>
      <c r="D527" s="1"/>
      <c r="E527" s="1"/>
    </row>
    <row r="528" spans="1:5" x14ac:dyDescent="0.2">
      <c r="A528" s="37"/>
      <c r="B528" s="40"/>
      <c r="C528" s="1"/>
      <c r="D528" s="1"/>
      <c r="E528" s="1"/>
    </row>
    <row r="529" spans="1:5" x14ac:dyDescent="0.2">
      <c r="A529" s="37"/>
      <c r="B529" s="40"/>
      <c r="C529" s="1"/>
      <c r="D529" s="1"/>
      <c r="E529" s="1"/>
    </row>
    <row r="530" spans="1:5" x14ac:dyDescent="0.2">
      <c r="A530" s="37"/>
      <c r="B530" s="40"/>
      <c r="C530" s="1"/>
      <c r="D530" s="1"/>
      <c r="E530" s="1"/>
    </row>
    <row r="531" spans="1:5" x14ac:dyDescent="0.2">
      <c r="A531" s="37"/>
      <c r="B531" s="40"/>
      <c r="C531" s="1"/>
      <c r="D531" s="1"/>
      <c r="E531" s="1"/>
    </row>
    <row r="532" spans="1:5" x14ac:dyDescent="0.2">
      <c r="A532" s="37"/>
      <c r="B532" s="40"/>
      <c r="C532" s="1"/>
      <c r="D532" s="1"/>
      <c r="E532" s="1"/>
    </row>
    <row r="533" spans="1:5" x14ac:dyDescent="0.2">
      <c r="A533" s="37"/>
      <c r="B533" s="40"/>
      <c r="C533" s="1"/>
      <c r="D533" s="1"/>
      <c r="E533" s="1"/>
    </row>
  </sheetData>
  <mergeCells count="5">
    <mergeCell ref="F1:I1"/>
    <mergeCell ref="A209:B209"/>
    <mergeCell ref="A3:B3"/>
    <mergeCell ref="A1:E1"/>
    <mergeCell ref="A2:E2"/>
  </mergeCells>
  <printOptions horizontalCentered="1"/>
  <pageMargins left="0.23622047244094491" right="0.23622047244094491" top="0.35433070866141736" bottom="0.35433070866141736" header="0.11811023622047245" footer="0.11811023622047245"/>
  <pageSetup paperSize="9" firstPageNumber="3" orientation="landscape" useFirstPageNumber="1" verticalDpi="300" r:id="rId1"/>
  <headerFooter alignWithMargins="0">
    <oddFooter>&amp;R&amp;8&amp;P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0" sqref="M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Sažetak </vt:lpstr>
      <vt:lpstr>Rač prih i rash - ekon.klasif.</vt:lpstr>
      <vt:lpstr>Prih i rash - izvori financ.</vt:lpstr>
      <vt:lpstr>Rashodi - funkcijska klas.</vt:lpstr>
      <vt:lpstr>Programska klasif.-pos.dio</vt:lpstr>
      <vt:lpstr>List1</vt:lpstr>
      <vt:lpstr>'Programska klasif.-pos.dio'!Ispis_naslova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2024-07-12T07:19:05Z</dcterms:modified>
</cp:coreProperties>
</file>