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žetak" sheetId="5" r:id="rId1"/>
    <sheet name="Rač prih i rash - ekon.klasif." sheetId="4" r:id="rId2"/>
    <sheet name="Prih i rash - izvori financ." sheetId="6" r:id="rId3"/>
    <sheet name="Rashodi - funkcijska klas." sheetId="7" r:id="rId4"/>
    <sheet name="Programska klasif.-pos.dio" sheetId="3" r:id="rId5"/>
    <sheet name="List1" sheetId="1" r:id="rId6"/>
  </sheets>
  <definedNames>
    <definedName name="_xlnm._FilterDatabase" localSheetId="4" hidden="1">'Programska klasif.-pos.dio'!#REF!</definedName>
    <definedName name="_xlnm.Print_Titles" localSheetId="4">'Programska klasif.-pos.dio'!$1:$3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6" l="1"/>
  <c r="H78" i="6"/>
  <c r="G79" i="6"/>
  <c r="H79" i="6"/>
  <c r="G80" i="6"/>
  <c r="H80" i="6"/>
  <c r="F77" i="6"/>
  <c r="D78" i="6"/>
  <c r="D77" i="6" s="1"/>
  <c r="E78" i="6"/>
  <c r="E77" i="6" s="1"/>
  <c r="F78" i="6"/>
  <c r="C77" i="6"/>
  <c r="C78" i="6"/>
  <c r="G212" i="3" l="1"/>
  <c r="H212" i="3"/>
  <c r="G213" i="3"/>
  <c r="H213" i="3"/>
  <c r="G214" i="3"/>
  <c r="H214" i="3"/>
  <c r="G215" i="3"/>
  <c r="H215" i="3"/>
  <c r="G216" i="3"/>
  <c r="H216" i="3"/>
  <c r="G69" i="3"/>
  <c r="H69" i="3"/>
  <c r="G70" i="3"/>
  <c r="H70" i="3"/>
  <c r="G71" i="3"/>
  <c r="H71" i="3"/>
  <c r="G72" i="3"/>
  <c r="H72" i="3"/>
  <c r="G73" i="3"/>
  <c r="H73" i="3"/>
  <c r="G74" i="3"/>
  <c r="H74" i="3"/>
  <c r="D206" i="3"/>
  <c r="E206" i="3"/>
  <c r="F206" i="3"/>
  <c r="C206" i="3"/>
  <c r="F214" i="3"/>
  <c r="F213" i="3" s="1"/>
  <c r="D215" i="3"/>
  <c r="D214" i="3" s="1"/>
  <c r="D213" i="3" s="1"/>
  <c r="E215" i="3"/>
  <c r="E214" i="3" s="1"/>
  <c r="E213" i="3" s="1"/>
  <c r="F215" i="3"/>
  <c r="C213" i="3"/>
  <c r="C214" i="3"/>
  <c r="C215" i="3"/>
  <c r="D219" i="3"/>
  <c r="E219" i="3"/>
  <c r="F219" i="3"/>
  <c r="C219" i="3"/>
  <c r="D101" i="3"/>
  <c r="E101" i="3"/>
  <c r="F101" i="3"/>
  <c r="H101" i="3" s="1"/>
  <c r="C101" i="3"/>
  <c r="H104" i="3"/>
  <c r="G104" i="3"/>
  <c r="D72" i="3"/>
  <c r="D71" i="3" s="1"/>
  <c r="D70" i="3" s="1"/>
  <c r="D69" i="3" s="1"/>
  <c r="E72" i="3"/>
  <c r="F72" i="3"/>
  <c r="F71" i="3" s="1"/>
  <c r="F70" i="3" s="1"/>
  <c r="F69" i="3" s="1"/>
  <c r="C72" i="3"/>
  <c r="C71" i="3"/>
  <c r="C70" i="3" s="1"/>
  <c r="C69" i="3" s="1"/>
  <c r="E71" i="3"/>
  <c r="E70" i="3" s="1"/>
  <c r="E69" i="3" s="1"/>
  <c r="G48" i="3"/>
  <c r="H48" i="3"/>
  <c r="G53" i="3"/>
  <c r="H53" i="3"/>
  <c r="G59" i="3"/>
  <c r="H59" i="3"/>
  <c r="G60" i="3"/>
  <c r="H60" i="3"/>
  <c r="G61" i="3"/>
  <c r="H61" i="3"/>
  <c r="G65" i="3"/>
  <c r="H65" i="3"/>
  <c r="G66" i="3"/>
  <c r="H66" i="3"/>
  <c r="G67" i="3"/>
  <c r="H67" i="3"/>
  <c r="G68" i="3"/>
  <c r="H68" i="3"/>
  <c r="G78" i="3"/>
  <c r="H78" i="3"/>
  <c r="G83" i="3"/>
  <c r="H83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8" i="3"/>
  <c r="H98" i="3"/>
  <c r="G99" i="3"/>
  <c r="H99" i="3"/>
  <c r="G100" i="3"/>
  <c r="H100" i="3"/>
  <c r="G101" i="3"/>
  <c r="G102" i="3"/>
  <c r="H102" i="3"/>
  <c r="G103" i="3"/>
  <c r="H103" i="3"/>
  <c r="G109" i="3"/>
  <c r="H109" i="3"/>
  <c r="G110" i="3"/>
  <c r="H110" i="3"/>
  <c r="G111" i="3"/>
  <c r="H111" i="3"/>
  <c r="G113" i="3"/>
  <c r="H113" i="3"/>
  <c r="G114" i="3"/>
  <c r="H114" i="3"/>
  <c r="G115" i="3"/>
  <c r="H115" i="3"/>
  <c r="G120" i="3"/>
  <c r="H120" i="3"/>
  <c r="G121" i="3"/>
  <c r="H121" i="3"/>
  <c r="G122" i="3"/>
  <c r="H122" i="3"/>
  <c r="G127" i="3"/>
  <c r="H127" i="3"/>
  <c r="G132" i="3"/>
  <c r="H132" i="3"/>
  <c r="D91" i="3"/>
  <c r="E91" i="3"/>
  <c r="F91" i="3"/>
  <c r="C91" i="3"/>
  <c r="F97" i="3"/>
  <c r="G97" i="3" s="1"/>
  <c r="E97" i="3"/>
  <c r="D97" i="3"/>
  <c r="C97" i="3"/>
  <c r="F112" i="3"/>
  <c r="G112" i="3" s="1"/>
  <c r="E112" i="3"/>
  <c r="D112" i="3"/>
  <c r="C112" i="3"/>
  <c r="F108" i="3"/>
  <c r="G108" i="3" s="1"/>
  <c r="E108" i="3"/>
  <c r="D108" i="3"/>
  <c r="C108" i="3"/>
  <c r="C107" i="3"/>
  <c r="C106" i="3" s="1"/>
  <c r="C105" i="3" s="1"/>
  <c r="H112" i="3" l="1"/>
  <c r="H108" i="3"/>
  <c r="F107" i="3"/>
  <c r="H97" i="3"/>
  <c r="D107" i="3"/>
  <c r="D106" i="3" s="1"/>
  <c r="D105" i="3" s="1"/>
  <c r="D96" i="3" s="1"/>
  <c r="D95" i="3" s="1"/>
  <c r="D94" i="3" s="1"/>
  <c r="F96" i="3"/>
  <c r="C96" i="3"/>
  <c r="C95" i="3" s="1"/>
  <c r="C94" i="3" s="1"/>
  <c r="E107" i="3"/>
  <c r="F113" i="6"/>
  <c r="G116" i="6"/>
  <c r="H116" i="6"/>
  <c r="D5" i="6"/>
  <c r="E5" i="6"/>
  <c r="H11" i="6"/>
  <c r="H10" i="6"/>
  <c r="G11" i="6"/>
  <c r="G10" i="6"/>
  <c r="D10" i="6"/>
  <c r="E10" i="6"/>
  <c r="F10" i="6"/>
  <c r="C10" i="6"/>
  <c r="G12" i="4"/>
  <c r="H12" i="4"/>
  <c r="G13" i="4"/>
  <c r="H13" i="4"/>
  <c r="D12" i="4"/>
  <c r="E12" i="4"/>
  <c r="F12" i="4"/>
  <c r="C12" i="4"/>
  <c r="F106" i="3" l="1"/>
  <c r="G107" i="3"/>
  <c r="E106" i="3"/>
  <c r="H107" i="3"/>
  <c r="F95" i="3"/>
  <c r="G96" i="3"/>
  <c r="G168" i="3"/>
  <c r="H168" i="3"/>
  <c r="F105" i="3" l="1"/>
  <c r="G105" i="3" s="1"/>
  <c r="G106" i="3"/>
  <c r="E105" i="3"/>
  <c r="H106" i="3"/>
  <c r="F94" i="3"/>
  <c r="G95" i="3"/>
  <c r="F90" i="6"/>
  <c r="E96" i="3" l="1"/>
  <c r="H105" i="3"/>
  <c r="G94" i="3"/>
  <c r="D43" i="4"/>
  <c r="E43" i="4"/>
  <c r="F43" i="4"/>
  <c r="C43" i="4"/>
  <c r="E68" i="4"/>
  <c r="D68" i="4"/>
  <c r="F68" i="4"/>
  <c r="C68" i="4"/>
  <c r="E95" i="3" l="1"/>
  <c r="H95" i="3" s="1"/>
  <c r="H96" i="3"/>
  <c r="E94" i="3"/>
  <c r="H94" i="3" s="1"/>
  <c r="C209" i="3"/>
  <c r="D209" i="3"/>
  <c r="E209" i="3"/>
  <c r="D185" i="3"/>
  <c r="E185" i="3"/>
  <c r="F185" i="3"/>
  <c r="C185" i="3"/>
  <c r="D176" i="3"/>
  <c r="E176" i="3"/>
  <c r="F176" i="3"/>
  <c r="C176" i="3"/>
  <c r="C65" i="3"/>
  <c r="D65" i="3"/>
  <c r="E65" i="3"/>
  <c r="F12" i="7" l="1"/>
  <c r="G12" i="7"/>
  <c r="F14" i="7"/>
  <c r="G14" i="7"/>
  <c r="F16" i="7"/>
  <c r="G16" i="7"/>
  <c r="E15" i="7"/>
  <c r="D15" i="7"/>
  <c r="C15" i="7"/>
  <c r="B15" i="7"/>
  <c r="E13" i="7"/>
  <c r="D13" i="7"/>
  <c r="C13" i="7"/>
  <c r="B13" i="7"/>
  <c r="E11" i="7"/>
  <c r="F11" i="7" s="1"/>
  <c r="D11" i="7"/>
  <c r="C11" i="7"/>
  <c r="B11" i="7"/>
  <c r="G15" i="7" l="1"/>
  <c r="G11" i="7"/>
  <c r="F13" i="7"/>
  <c r="F15" i="7"/>
  <c r="D10" i="7"/>
  <c r="D9" i="7" s="1"/>
  <c r="G13" i="7"/>
  <c r="C10" i="7"/>
  <c r="C9" i="7" s="1"/>
  <c r="B10" i="7"/>
  <c r="B9" i="7" s="1"/>
  <c r="E10" i="7"/>
  <c r="E9" i="7" s="1"/>
  <c r="G10" i="7" l="1"/>
  <c r="F10" i="7"/>
  <c r="F9" i="7"/>
  <c r="G9" i="7"/>
  <c r="K22" i="5"/>
  <c r="K21" i="5"/>
  <c r="J22" i="5"/>
  <c r="J21" i="5"/>
  <c r="K9" i="5" l="1"/>
  <c r="K10" i="5"/>
  <c r="K12" i="5"/>
  <c r="K13" i="5"/>
  <c r="J9" i="5"/>
  <c r="J10" i="5"/>
  <c r="J12" i="5"/>
  <c r="J13" i="5"/>
  <c r="G40" i="4" l="1"/>
  <c r="G42" i="4"/>
  <c r="G44" i="4"/>
  <c r="G47" i="4"/>
  <c r="G48" i="4"/>
  <c r="G49" i="4"/>
  <c r="G50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G66" i="4"/>
  <c r="G67" i="4"/>
  <c r="G69" i="4"/>
  <c r="G70" i="4"/>
  <c r="G71" i="4"/>
  <c r="G72" i="4"/>
  <c r="G73" i="4"/>
  <c r="G74" i="4"/>
  <c r="G77" i="4"/>
  <c r="G78" i="4"/>
  <c r="G79" i="4"/>
  <c r="G82" i="4"/>
  <c r="G86" i="4"/>
  <c r="G87" i="4"/>
  <c r="G88" i="4"/>
  <c r="G90" i="4"/>
  <c r="G11" i="4"/>
  <c r="G16" i="4"/>
  <c r="G19" i="4"/>
  <c r="G22" i="4"/>
  <c r="G24" i="4"/>
  <c r="G27" i="4"/>
  <c r="G30" i="4"/>
  <c r="D85" i="4"/>
  <c r="E85" i="4"/>
  <c r="E89" i="4"/>
  <c r="D81" i="4"/>
  <c r="D80" i="4" s="1"/>
  <c r="E81" i="4"/>
  <c r="E80" i="4" s="1"/>
  <c r="D76" i="4"/>
  <c r="D75" i="4" s="1"/>
  <c r="E76" i="4"/>
  <c r="E75" i="4" s="1"/>
  <c r="D58" i="4"/>
  <c r="E58" i="4"/>
  <c r="E51" i="4"/>
  <c r="E46" i="4"/>
  <c r="E41" i="4"/>
  <c r="E39" i="4"/>
  <c r="D29" i="4"/>
  <c r="D28" i="4" s="1"/>
  <c r="E29" i="4"/>
  <c r="E28" i="4" s="1"/>
  <c r="D26" i="4"/>
  <c r="D25" i="4" s="1"/>
  <c r="E26" i="4"/>
  <c r="E25" i="4" s="1"/>
  <c r="D23" i="4"/>
  <c r="E23" i="4"/>
  <c r="F23" i="4"/>
  <c r="D21" i="4"/>
  <c r="E21" i="4"/>
  <c r="D18" i="4"/>
  <c r="D17" i="4" s="1"/>
  <c r="E18" i="4"/>
  <c r="E17" i="4" s="1"/>
  <c r="D15" i="4"/>
  <c r="D14" i="4" s="1"/>
  <c r="E15" i="4"/>
  <c r="E14" i="4" s="1"/>
  <c r="D10" i="4"/>
  <c r="D9" i="4" s="1"/>
  <c r="E10" i="4"/>
  <c r="E9" i="4" s="1"/>
  <c r="G41" i="6"/>
  <c r="G43" i="6"/>
  <c r="G45" i="6"/>
  <c r="G46" i="6"/>
  <c r="G49" i="6"/>
  <c r="G50" i="6"/>
  <c r="G51" i="6"/>
  <c r="G53" i="6"/>
  <c r="G54" i="6"/>
  <c r="G55" i="6"/>
  <c r="G56" i="6"/>
  <c r="G57" i="6"/>
  <c r="G58" i="6"/>
  <c r="G60" i="6"/>
  <c r="G61" i="6"/>
  <c r="G62" i="6"/>
  <c r="G63" i="6"/>
  <c r="G64" i="6"/>
  <c r="G65" i="6"/>
  <c r="G66" i="6"/>
  <c r="G68" i="6"/>
  <c r="G69" i="6"/>
  <c r="G70" i="6"/>
  <c r="G73" i="6"/>
  <c r="G76" i="6"/>
  <c r="G82" i="6"/>
  <c r="G86" i="6"/>
  <c r="G88" i="6"/>
  <c r="G89" i="6"/>
  <c r="G91" i="6"/>
  <c r="G92" i="6"/>
  <c r="G93" i="6"/>
  <c r="G95" i="6"/>
  <c r="G96" i="6"/>
  <c r="G97" i="6"/>
  <c r="G100" i="6"/>
  <c r="G103" i="6"/>
  <c r="G107" i="6"/>
  <c r="G109" i="6"/>
  <c r="G111" i="6"/>
  <c r="G114" i="6"/>
  <c r="G115" i="6"/>
  <c r="G118" i="6"/>
  <c r="G119" i="6"/>
  <c r="G120" i="6"/>
  <c r="G121" i="6"/>
  <c r="G123" i="6"/>
  <c r="G124" i="6"/>
  <c r="G126" i="6"/>
  <c r="G127" i="6"/>
  <c r="G128" i="6"/>
  <c r="G131" i="6"/>
  <c r="G132" i="6"/>
  <c r="G134" i="6"/>
  <c r="G138" i="6"/>
  <c r="G139" i="6"/>
  <c r="G140" i="6"/>
  <c r="G142" i="6"/>
  <c r="G143" i="6"/>
  <c r="G144" i="6"/>
  <c r="G145" i="6"/>
  <c r="G146" i="6"/>
  <c r="G148" i="6"/>
  <c r="G149" i="6"/>
  <c r="G150" i="6"/>
  <c r="G151" i="6"/>
  <c r="G152" i="6"/>
  <c r="G153" i="6"/>
  <c r="G154" i="6"/>
  <c r="G155" i="6"/>
  <c r="G156" i="6"/>
  <c r="G158" i="6"/>
  <c r="G159" i="6"/>
  <c r="G160" i="6"/>
  <c r="G161" i="6"/>
  <c r="G164" i="6"/>
  <c r="G165" i="6"/>
  <c r="G169" i="6"/>
  <c r="G170" i="6"/>
  <c r="G172" i="6"/>
  <c r="G8" i="6"/>
  <c r="G14" i="6"/>
  <c r="G17" i="6"/>
  <c r="G19" i="6"/>
  <c r="G22" i="6"/>
  <c r="G25" i="6"/>
  <c r="G28" i="6"/>
  <c r="G31" i="6"/>
  <c r="G11" i="3"/>
  <c r="G12" i="3"/>
  <c r="G1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0" i="3"/>
  <c r="G41" i="3"/>
  <c r="G46" i="3"/>
  <c r="G47" i="3"/>
  <c r="G138" i="3"/>
  <c r="G145" i="3"/>
  <c r="G146" i="3"/>
  <c r="G147" i="3"/>
  <c r="G148" i="3"/>
  <c r="G149" i="3"/>
  <c r="G150" i="3"/>
  <c r="G151" i="3"/>
  <c r="G152" i="3"/>
  <c r="G154" i="3"/>
  <c r="G158" i="3"/>
  <c r="G159" i="3"/>
  <c r="G160" i="3"/>
  <c r="G161" i="3"/>
  <c r="G162" i="3"/>
  <c r="G163" i="3"/>
  <c r="G164" i="3"/>
  <c r="G165" i="3"/>
  <c r="G166" i="3"/>
  <c r="G167" i="3"/>
  <c r="G169" i="3"/>
  <c r="G171" i="3"/>
  <c r="G172" i="3"/>
  <c r="G177" i="3"/>
  <c r="G178" i="3"/>
  <c r="G179" i="3"/>
  <c r="G181" i="3"/>
  <c r="G186" i="3"/>
  <c r="G187" i="3"/>
  <c r="G192" i="3"/>
  <c r="G196" i="3"/>
  <c r="G201" i="3"/>
  <c r="G205" i="3"/>
  <c r="G210" i="3"/>
  <c r="G211" i="3"/>
  <c r="G220" i="3"/>
  <c r="G222" i="3"/>
  <c r="G227" i="3"/>
  <c r="G231" i="3"/>
  <c r="D20" i="4" l="1"/>
  <c r="E38" i="4"/>
  <c r="E84" i="4"/>
  <c r="E83" i="4" s="1"/>
  <c r="G68" i="4"/>
  <c r="E45" i="4"/>
  <c r="E20" i="4"/>
  <c r="E8" i="4" s="1"/>
  <c r="E7" i="4" s="1"/>
  <c r="D8" i="4"/>
  <c r="D7" i="4" s="1"/>
  <c r="D133" i="6"/>
  <c r="E133" i="6"/>
  <c r="F133" i="6"/>
  <c r="C133" i="6"/>
  <c r="D117" i="6"/>
  <c r="E117" i="6"/>
  <c r="F117" i="6"/>
  <c r="C117" i="6"/>
  <c r="D125" i="6"/>
  <c r="E125" i="6"/>
  <c r="F125" i="6"/>
  <c r="C125" i="6"/>
  <c r="H127" i="6"/>
  <c r="E102" i="6"/>
  <c r="D90" i="6"/>
  <c r="E90" i="6"/>
  <c r="C90" i="6"/>
  <c r="H92" i="6"/>
  <c r="G125" i="6" l="1"/>
  <c r="G117" i="6"/>
  <c r="G133" i="6"/>
  <c r="G90" i="6"/>
  <c r="E37" i="4"/>
  <c r="E36" i="4" s="1"/>
  <c r="E171" i="6"/>
  <c r="E168" i="6"/>
  <c r="E167" i="6" s="1"/>
  <c r="E166" i="6" s="1"/>
  <c r="E163" i="6"/>
  <c r="E162" i="6" s="1"/>
  <c r="E157" i="6"/>
  <c r="E147" i="6"/>
  <c r="E141" i="6"/>
  <c r="E137" i="6"/>
  <c r="E130" i="6"/>
  <c r="E129" i="6" s="1"/>
  <c r="E122" i="6"/>
  <c r="E113" i="6"/>
  <c r="E110" i="6"/>
  <c r="E108" i="6"/>
  <c r="E106" i="6"/>
  <c r="E101" i="6"/>
  <c r="E99" i="6"/>
  <c r="E98" i="6" s="1"/>
  <c r="E94" i="6"/>
  <c r="E87" i="6"/>
  <c r="E85" i="6"/>
  <c r="E81" i="6"/>
  <c r="E75" i="6"/>
  <c r="E74" i="6" s="1"/>
  <c r="E72" i="6"/>
  <c r="E71" i="6" s="1"/>
  <c r="E67" i="6"/>
  <c r="E59" i="6"/>
  <c r="E52" i="6"/>
  <c r="E48" i="6"/>
  <c r="E44" i="6"/>
  <c r="E42" i="6"/>
  <c r="E40" i="6"/>
  <c r="D18" i="6"/>
  <c r="E18" i="6"/>
  <c r="F18" i="6"/>
  <c r="D30" i="6"/>
  <c r="E30" i="6"/>
  <c r="F30" i="6"/>
  <c r="D27" i="6"/>
  <c r="E27" i="6"/>
  <c r="F27" i="6"/>
  <c r="D7" i="6"/>
  <c r="E7" i="6"/>
  <c r="F7" i="6"/>
  <c r="D13" i="6"/>
  <c r="E13" i="6"/>
  <c r="F13" i="6"/>
  <c r="D16" i="6"/>
  <c r="E16" i="6"/>
  <c r="F16" i="6"/>
  <c r="D21" i="6"/>
  <c r="E21" i="6"/>
  <c r="F21" i="6"/>
  <c r="D24" i="6"/>
  <c r="E24" i="6"/>
  <c r="F24" i="6"/>
  <c r="G11" i="5"/>
  <c r="H11" i="5"/>
  <c r="I11" i="5"/>
  <c r="K11" i="5" s="1"/>
  <c r="F11" i="5"/>
  <c r="G8" i="5"/>
  <c r="G14" i="5" s="1"/>
  <c r="H8" i="5"/>
  <c r="I8" i="5"/>
  <c r="F8" i="5"/>
  <c r="J8" i="5" s="1"/>
  <c r="H40" i="4"/>
  <c r="H42" i="4"/>
  <c r="H44" i="4"/>
  <c r="H47" i="4"/>
  <c r="H48" i="4"/>
  <c r="H49" i="4"/>
  <c r="H50" i="4"/>
  <c r="H52" i="4"/>
  <c r="H53" i="4"/>
  <c r="H54" i="4"/>
  <c r="H55" i="4"/>
  <c r="H56" i="4"/>
  <c r="H57" i="4"/>
  <c r="H59" i="4"/>
  <c r="H60" i="4"/>
  <c r="H61" i="4"/>
  <c r="H62" i="4"/>
  <c r="H63" i="4"/>
  <c r="H64" i="4"/>
  <c r="H65" i="4"/>
  <c r="H66" i="4"/>
  <c r="H67" i="4"/>
  <c r="H70" i="4"/>
  <c r="H71" i="4"/>
  <c r="H72" i="4"/>
  <c r="H73" i="4"/>
  <c r="H74" i="4"/>
  <c r="H77" i="4"/>
  <c r="H78" i="4"/>
  <c r="H79" i="4"/>
  <c r="H82" i="4"/>
  <c r="H86" i="4"/>
  <c r="H87" i="4"/>
  <c r="H88" i="4"/>
  <c r="H90" i="4"/>
  <c r="H11" i="4"/>
  <c r="H16" i="4"/>
  <c r="H19" i="4"/>
  <c r="H22" i="4"/>
  <c r="H23" i="4"/>
  <c r="H24" i="4"/>
  <c r="H27" i="4"/>
  <c r="H30" i="4"/>
  <c r="C87" i="6"/>
  <c r="F5" i="6" l="1"/>
  <c r="J11" i="5"/>
  <c r="I14" i="5"/>
  <c r="K8" i="5"/>
  <c r="E112" i="6"/>
  <c r="F14" i="5"/>
  <c r="H14" i="5"/>
  <c r="E39" i="6"/>
  <c r="E105" i="6"/>
  <c r="E104" i="6" s="1"/>
  <c r="E136" i="6"/>
  <c r="E135" i="6" s="1"/>
  <c r="E84" i="6"/>
  <c r="E83" i="6" s="1"/>
  <c r="E47" i="6"/>
  <c r="H41" i="6"/>
  <c r="H43" i="6"/>
  <c r="H45" i="6"/>
  <c r="H46" i="6"/>
  <c r="H49" i="6"/>
  <c r="H50" i="6"/>
  <c r="H51" i="6"/>
  <c r="H53" i="6"/>
  <c r="H54" i="6"/>
  <c r="H55" i="6"/>
  <c r="H56" i="6"/>
  <c r="H57" i="6"/>
  <c r="H58" i="6"/>
  <c r="H60" i="6"/>
  <c r="H61" i="6"/>
  <c r="H62" i="6"/>
  <c r="H63" i="6"/>
  <c r="H64" i="6"/>
  <c r="H65" i="6"/>
  <c r="H66" i="6"/>
  <c r="H68" i="6"/>
  <c r="H69" i="6"/>
  <c r="H70" i="6"/>
  <c r="H73" i="6"/>
  <c r="H76" i="6"/>
  <c r="H82" i="6"/>
  <c r="H86" i="6"/>
  <c r="H88" i="6"/>
  <c r="H89" i="6"/>
  <c r="H90" i="6"/>
  <c r="H91" i="6"/>
  <c r="H93" i="6"/>
  <c r="H95" i="6"/>
  <c r="H96" i="6"/>
  <c r="H97" i="6"/>
  <c r="H100" i="6"/>
  <c r="H103" i="6"/>
  <c r="H107" i="6"/>
  <c r="H109" i="6"/>
  <c r="H111" i="6"/>
  <c r="H114" i="6"/>
  <c r="H115" i="6"/>
  <c r="H119" i="6"/>
  <c r="H120" i="6"/>
  <c r="H121" i="6"/>
  <c r="H123" i="6"/>
  <c r="H124" i="6"/>
  <c r="H126" i="6"/>
  <c r="H128" i="6"/>
  <c r="H131" i="6"/>
  <c r="H132" i="6"/>
  <c r="H138" i="6"/>
  <c r="H139" i="6"/>
  <c r="H140" i="6"/>
  <c r="H142" i="6"/>
  <c r="H143" i="6"/>
  <c r="H144" i="6"/>
  <c r="H145" i="6"/>
  <c r="H146" i="6"/>
  <c r="H148" i="6"/>
  <c r="H149" i="6"/>
  <c r="H150" i="6"/>
  <c r="H151" i="6"/>
  <c r="H152" i="6"/>
  <c r="H153" i="6"/>
  <c r="H154" i="6"/>
  <c r="H155" i="6"/>
  <c r="H156" i="6"/>
  <c r="H158" i="6"/>
  <c r="H159" i="6"/>
  <c r="H160" i="6"/>
  <c r="H161" i="6"/>
  <c r="H164" i="6"/>
  <c r="H165" i="6"/>
  <c r="H169" i="6"/>
  <c r="H170" i="6"/>
  <c r="H172" i="6"/>
  <c r="H18" i="6"/>
  <c r="H8" i="6"/>
  <c r="H14" i="6"/>
  <c r="H17" i="6"/>
  <c r="H19" i="6"/>
  <c r="H21" i="6"/>
  <c r="H22" i="6"/>
  <c r="H25" i="6"/>
  <c r="H28" i="6"/>
  <c r="H30" i="6"/>
  <c r="H31" i="6"/>
  <c r="F65" i="3"/>
  <c r="H11" i="3"/>
  <c r="H12" i="3"/>
  <c r="H13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40" i="3"/>
  <c r="H41" i="3"/>
  <c r="H46" i="3"/>
  <c r="H47" i="3"/>
  <c r="H138" i="3"/>
  <c r="H145" i="3"/>
  <c r="H146" i="3"/>
  <c r="H147" i="3"/>
  <c r="H148" i="3"/>
  <c r="H149" i="3"/>
  <c r="H150" i="3"/>
  <c r="H151" i="3"/>
  <c r="H152" i="3"/>
  <c r="H154" i="3"/>
  <c r="H158" i="3"/>
  <c r="H159" i="3"/>
  <c r="H160" i="3"/>
  <c r="H161" i="3"/>
  <c r="H162" i="3"/>
  <c r="H163" i="3"/>
  <c r="H164" i="3"/>
  <c r="H165" i="3"/>
  <c r="H166" i="3"/>
  <c r="H167" i="3"/>
  <c r="H169" i="3"/>
  <c r="H171" i="3"/>
  <c r="H172" i="3"/>
  <c r="H177" i="3"/>
  <c r="H178" i="3"/>
  <c r="H179" i="3"/>
  <c r="H181" i="3"/>
  <c r="H186" i="3"/>
  <c r="H187" i="3"/>
  <c r="H192" i="3"/>
  <c r="H196" i="3"/>
  <c r="H201" i="3"/>
  <c r="H205" i="3"/>
  <c r="H210" i="3"/>
  <c r="H211" i="3"/>
  <c r="H220" i="3"/>
  <c r="H222" i="3"/>
  <c r="H227" i="3"/>
  <c r="H231" i="3"/>
  <c r="K14" i="5" l="1"/>
  <c r="J14" i="5"/>
  <c r="E38" i="6"/>
  <c r="E37" i="6" s="1"/>
  <c r="H5" i="6"/>
  <c r="F230" i="3"/>
  <c r="E230" i="3"/>
  <c r="E229" i="3" s="1"/>
  <c r="E228" i="3" s="1"/>
  <c r="D230" i="3"/>
  <c r="C230" i="3"/>
  <c r="C229" i="3" s="1"/>
  <c r="C228" i="3" s="1"/>
  <c r="F229" i="3"/>
  <c r="E226" i="3"/>
  <c r="E225" i="3" s="1"/>
  <c r="E224" i="3" s="1"/>
  <c r="E223" i="3" s="1"/>
  <c r="E218" i="3"/>
  <c r="E217" i="3" s="1"/>
  <c r="E208" i="3"/>
  <c r="E207" i="3" s="1"/>
  <c r="E204" i="3"/>
  <c r="E203" i="3" s="1"/>
  <c r="E202" i="3" s="1"/>
  <c r="E200" i="3"/>
  <c r="E199" i="3" s="1"/>
  <c r="E198" i="3" s="1"/>
  <c r="E195" i="3"/>
  <c r="E194" i="3" s="1"/>
  <c r="E193" i="3" s="1"/>
  <c r="E191" i="3"/>
  <c r="E190" i="3" s="1"/>
  <c r="E189" i="3" s="1"/>
  <c r="E184" i="3"/>
  <c r="E180" i="3"/>
  <c r="E170" i="3"/>
  <c r="E157" i="3"/>
  <c r="E153" i="3"/>
  <c r="E144" i="3"/>
  <c r="E137" i="3"/>
  <c r="E136" i="3" s="1"/>
  <c r="E134" i="3" s="1"/>
  <c r="E133" i="3" s="1"/>
  <c r="E126" i="3"/>
  <c r="E125" i="3" s="1"/>
  <c r="E124" i="3" s="1"/>
  <c r="E123" i="3" s="1"/>
  <c r="E120" i="3"/>
  <c r="E119" i="3" s="1"/>
  <c r="E118" i="3" s="1"/>
  <c r="E117" i="3" s="1"/>
  <c r="D131" i="3"/>
  <c r="D130" i="3" s="1"/>
  <c r="D129" i="3" s="1"/>
  <c r="D128" i="3" s="1"/>
  <c r="E131" i="3"/>
  <c r="E130" i="3" s="1"/>
  <c r="E129" i="3" s="1"/>
  <c r="E128" i="3" s="1"/>
  <c r="F131" i="3"/>
  <c r="C131" i="3"/>
  <c r="C130" i="3" s="1"/>
  <c r="C129" i="3" s="1"/>
  <c r="C128" i="3" s="1"/>
  <c r="E87" i="3"/>
  <c r="E82" i="3"/>
  <c r="E81" i="3" s="1"/>
  <c r="D77" i="3"/>
  <c r="D76" i="3" s="1"/>
  <c r="D75" i="3" s="1"/>
  <c r="D74" i="3" s="1"/>
  <c r="E77" i="3"/>
  <c r="E76" i="3" s="1"/>
  <c r="E75" i="3" s="1"/>
  <c r="E74" i="3" s="1"/>
  <c r="F77" i="3"/>
  <c r="C77" i="3"/>
  <c r="C76" i="3" s="1"/>
  <c r="C75" i="3" s="1"/>
  <c r="C74" i="3" s="1"/>
  <c r="C64" i="3" s="1"/>
  <c r="E59" i="3"/>
  <c r="E58" i="3" s="1"/>
  <c r="E57" i="3" s="1"/>
  <c r="E56" i="3" s="1"/>
  <c r="E52" i="3"/>
  <c r="E51" i="3" s="1"/>
  <c r="E45" i="3"/>
  <c r="E44" i="3" s="1"/>
  <c r="E39" i="3"/>
  <c r="E19" i="3"/>
  <c r="E10" i="3"/>
  <c r="E9" i="3" s="1"/>
  <c r="E8" i="3" s="1"/>
  <c r="E7" i="3" s="1"/>
  <c r="E6" i="3" s="1"/>
  <c r="E5" i="3" s="1"/>
  <c r="F10" i="3"/>
  <c r="F19" i="3"/>
  <c r="F39" i="3"/>
  <c r="F45" i="3"/>
  <c r="F52" i="3"/>
  <c r="F59" i="3"/>
  <c r="F82" i="3"/>
  <c r="F87" i="3"/>
  <c r="F120" i="3"/>
  <c r="F126" i="3"/>
  <c r="F137" i="3"/>
  <c r="F144" i="3"/>
  <c r="F153" i="3"/>
  <c r="F157" i="3"/>
  <c r="F170" i="3"/>
  <c r="F180" i="3"/>
  <c r="F191" i="3"/>
  <c r="F195" i="3"/>
  <c r="F200" i="3"/>
  <c r="F204" i="3"/>
  <c r="F209" i="3"/>
  <c r="F226" i="3"/>
  <c r="H126" i="3" l="1"/>
  <c r="G126" i="3"/>
  <c r="G131" i="3"/>
  <c r="H131" i="3"/>
  <c r="G82" i="3"/>
  <c r="H82" i="3"/>
  <c r="F76" i="3"/>
  <c r="H77" i="3"/>
  <c r="G77" i="3"/>
  <c r="G52" i="3"/>
  <c r="H52" i="3"/>
  <c r="F86" i="3"/>
  <c r="F85" i="3" s="1"/>
  <c r="E156" i="3"/>
  <c r="E155" i="3" s="1"/>
  <c r="E143" i="3"/>
  <c r="E142" i="3" s="1"/>
  <c r="E86" i="3"/>
  <c r="E85" i="3" s="1"/>
  <c r="E84" i="3" s="1"/>
  <c r="E175" i="3"/>
  <c r="E174" i="3" s="1"/>
  <c r="C63" i="3"/>
  <c r="C62" i="3" s="1"/>
  <c r="C55" i="3" s="1"/>
  <c r="H185" i="3"/>
  <c r="F125" i="3"/>
  <c r="G229" i="3"/>
  <c r="H229" i="3"/>
  <c r="G230" i="3"/>
  <c r="H230" i="3"/>
  <c r="H180" i="3"/>
  <c r="H153" i="3"/>
  <c r="F119" i="3"/>
  <c r="F81" i="3"/>
  <c r="H39" i="3"/>
  <c r="E18" i="3"/>
  <c r="E16" i="3" s="1"/>
  <c r="E116" i="3"/>
  <c r="H191" i="3"/>
  <c r="H19" i="3"/>
  <c r="F190" i="3"/>
  <c r="F189" i="3" s="1"/>
  <c r="H170" i="3"/>
  <c r="F136" i="3"/>
  <c r="H137" i="3"/>
  <c r="E188" i="3"/>
  <c r="F228" i="3"/>
  <c r="F143" i="3"/>
  <c r="H144" i="3"/>
  <c r="F225" i="3"/>
  <c r="H226" i="3"/>
  <c r="F218" i="3"/>
  <c r="H219" i="3"/>
  <c r="F208" i="3"/>
  <c r="H209" i="3"/>
  <c r="F203" i="3"/>
  <c r="H204" i="3"/>
  <c r="F199" i="3"/>
  <c r="H200" i="3"/>
  <c r="F194" i="3"/>
  <c r="H195" i="3"/>
  <c r="F184" i="3"/>
  <c r="F183" i="3" s="1"/>
  <c r="F175" i="3"/>
  <c r="F173" i="3" s="1"/>
  <c r="H176" i="3"/>
  <c r="H157" i="3"/>
  <c r="F156" i="3"/>
  <c r="F130" i="3"/>
  <c r="F75" i="3"/>
  <c r="F58" i="3"/>
  <c r="F9" i="3"/>
  <c r="H10" i="3"/>
  <c r="F44" i="3"/>
  <c r="H45" i="3"/>
  <c r="F51" i="3"/>
  <c r="D229" i="3"/>
  <c r="D228" i="3" s="1"/>
  <c r="F18" i="3"/>
  <c r="E197" i="3"/>
  <c r="E182" i="3"/>
  <c r="E183" i="3"/>
  <c r="E173" i="3"/>
  <c r="E135" i="3"/>
  <c r="D64" i="3"/>
  <c r="E79" i="3"/>
  <c r="E80" i="3"/>
  <c r="E64" i="3"/>
  <c r="F64" i="3"/>
  <c r="E49" i="3"/>
  <c r="E50" i="3"/>
  <c r="E42" i="3"/>
  <c r="E43" i="3"/>
  <c r="D168" i="6"/>
  <c r="F168" i="6"/>
  <c r="C168" i="6"/>
  <c r="D59" i="6"/>
  <c r="F59" i="6"/>
  <c r="C59" i="6"/>
  <c r="D52" i="6"/>
  <c r="F52" i="6"/>
  <c r="C52" i="6"/>
  <c r="D85" i="6"/>
  <c r="F85" i="6"/>
  <c r="C85" i="6"/>
  <c r="D94" i="6"/>
  <c r="F94" i="6"/>
  <c r="C94" i="6"/>
  <c r="D75" i="6"/>
  <c r="D74" i="6" s="1"/>
  <c r="F75" i="6"/>
  <c r="C75" i="6"/>
  <c r="C74" i="6" s="1"/>
  <c r="F72" i="6"/>
  <c r="C16" i="6"/>
  <c r="G16" i="6" s="1"/>
  <c r="C18" i="6"/>
  <c r="G18" i="6" s="1"/>
  <c r="F81" i="4"/>
  <c r="C81" i="4"/>
  <c r="C80" i="4" s="1"/>
  <c r="F21" i="4"/>
  <c r="C21" i="4"/>
  <c r="G125" i="3" l="1"/>
  <c r="H125" i="3"/>
  <c r="H130" i="3"/>
  <c r="G130" i="3"/>
  <c r="G119" i="3"/>
  <c r="H119" i="3"/>
  <c r="H85" i="3"/>
  <c r="G85" i="3"/>
  <c r="F80" i="3"/>
  <c r="H81" i="3"/>
  <c r="G81" i="3"/>
  <c r="H75" i="3"/>
  <c r="G75" i="3"/>
  <c r="G76" i="3"/>
  <c r="H76" i="3"/>
  <c r="G64" i="3"/>
  <c r="H64" i="3"/>
  <c r="G58" i="3"/>
  <c r="H58" i="3"/>
  <c r="G51" i="3"/>
  <c r="H51" i="3"/>
  <c r="E141" i="3"/>
  <c r="F174" i="3"/>
  <c r="H174" i="3" s="1"/>
  <c r="H190" i="3"/>
  <c r="E63" i="3"/>
  <c r="E62" i="3" s="1"/>
  <c r="E55" i="3" s="1"/>
  <c r="E54" i="3" s="1"/>
  <c r="D63" i="3"/>
  <c r="D62" i="3" s="1"/>
  <c r="E17" i="3"/>
  <c r="F79" i="3"/>
  <c r="E140" i="3"/>
  <c r="E139" i="3" s="1"/>
  <c r="H183" i="3"/>
  <c r="H156" i="3"/>
  <c r="F124" i="3"/>
  <c r="H173" i="3"/>
  <c r="G228" i="3"/>
  <c r="H228" i="3"/>
  <c r="F84" i="3"/>
  <c r="F118" i="3"/>
  <c r="F142" i="3"/>
  <c r="H136" i="3"/>
  <c r="F135" i="3"/>
  <c r="F43" i="3"/>
  <c r="H43" i="3" s="1"/>
  <c r="H189" i="3"/>
  <c r="F50" i="3"/>
  <c r="F134" i="3"/>
  <c r="F74" i="3"/>
  <c r="H175" i="3"/>
  <c r="H94" i="6"/>
  <c r="G94" i="6"/>
  <c r="H168" i="6"/>
  <c r="G168" i="6"/>
  <c r="G75" i="6"/>
  <c r="H59" i="6"/>
  <c r="G59" i="6"/>
  <c r="H52" i="6"/>
  <c r="G52" i="6"/>
  <c r="H72" i="6"/>
  <c r="H85" i="6"/>
  <c r="G85" i="6"/>
  <c r="G81" i="4"/>
  <c r="H21" i="4"/>
  <c r="G21" i="4"/>
  <c r="F80" i="4"/>
  <c r="H81" i="4"/>
  <c r="F74" i="6"/>
  <c r="H75" i="6"/>
  <c r="H143" i="3"/>
  <c r="F224" i="3"/>
  <c r="H225" i="3"/>
  <c r="F217" i="3"/>
  <c r="H218" i="3"/>
  <c r="F207" i="3"/>
  <c r="H208" i="3"/>
  <c r="F202" i="3"/>
  <c r="H203" i="3"/>
  <c r="F198" i="3"/>
  <c r="H199" i="3"/>
  <c r="F193" i="3"/>
  <c r="H194" i="3"/>
  <c r="F182" i="3"/>
  <c r="H184" i="3"/>
  <c r="F155" i="3"/>
  <c r="F129" i="3"/>
  <c r="F57" i="3"/>
  <c r="F8" i="3"/>
  <c r="H9" i="3"/>
  <c r="F42" i="3"/>
  <c r="H44" i="3"/>
  <c r="F49" i="3"/>
  <c r="F16" i="3"/>
  <c r="H18" i="3"/>
  <c r="F17" i="3"/>
  <c r="F63" i="3"/>
  <c r="E15" i="3"/>
  <c r="E14" i="3" s="1"/>
  <c r="C157" i="3"/>
  <c r="G157" i="3" s="1"/>
  <c r="D157" i="3"/>
  <c r="D170" i="3"/>
  <c r="C170" i="3"/>
  <c r="G170" i="3" s="1"/>
  <c r="H124" i="3" l="1"/>
  <c r="G124" i="3"/>
  <c r="G129" i="3"/>
  <c r="H129" i="3"/>
  <c r="H118" i="3"/>
  <c r="G118" i="3"/>
  <c r="H84" i="3"/>
  <c r="G84" i="3"/>
  <c r="G80" i="3"/>
  <c r="H80" i="3"/>
  <c r="H79" i="3"/>
  <c r="G79" i="3"/>
  <c r="H63" i="3"/>
  <c r="G63" i="3"/>
  <c r="G57" i="3"/>
  <c r="H57" i="3"/>
  <c r="G50" i="3"/>
  <c r="H50" i="3"/>
  <c r="G49" i="3"/>
  <c r="H49" i="3"/>
  <c r="E232" i="3"/>
  <c r="H42" i="3"/>
  <c r="H155" i="3"/>
  <c r="H202" i="3"/>
  <c r="H217" i="3"/>
  <c r="F133" i="3"/>
  <c r="H134" i="3"/>
  <c r="F117" i="3"/>
  <c r="F123" i="3"/>
  <c r="H135" i="3"/>
  <c r="H17" i="3"/>
  <c r="H142" i="3"/>
  <c r="H182" i="3"/>
  <c r="H74" i="6"/>
  <c r="G74" i="6"/>
  <c r="H80" i="4"/>
  <c r="G80" i="4"/>
  <c r="F223" i="3"/>
  <c r="H224" i="3"/>
  <c r="H207" i="3"/>
  <c r="H198" i="3"/>
  <c r="F197" i="3"/>
  <c r="H193" i="3"/>
  <c r="F188" i="3"/>
  <c r="F141" i="3"/>
  <c r="F128" i="3"/>
  <c r="F56" i="3"/>
  <c r="F7" i="3"/>
  <c r="H8" i="3"/>
  <c r="F15" i="3"/>
  <c r="H16" i="3"/>
  <c r="F62" i="3"/>
  <c r="D87" i="3"/>
  <c r="C87" i="3"/>
  <c r="H123" i="3" l="1"/>
  <c r="G123" i="3"/>
  <c r="G117" i="3"/>
  <c r="H117" i="3"/>
  <c r="F55" i="3"/>
  <c r="H128" i="3"/>
  <c r="G128" i="3"/>
  <c r="H133" i="3"/>
  <c r="G56" i="3"/>
  <c r="H56" i="3"/>
  <c r="G62" i="3"/>
  <c r="H62" i="3"/>
  <c r="H197" i="3"/>
  <c r="H141" i="3"/>
  <c r="H223" i="3"/>
  <c r="H188" i="3"/>
  <c r="H206" i="3"/>
  <c r="F140" i="3"/>
  <c r="F116" i="3"/>
  <c r="F6" i="3"/>
  <c r="H7" i="3"/>
  <c r="F14" i="3"/>
  <c r="H15" i="3"/>
  <c r="D86" i="3"/>
  <c r="D85" i="3" s="1"/>
  <c r="D84" i="3" s="1"/>
  <c r="C86" i="3"/>
  <c r="H116" i="3" l="1"/>
  <c r="G116" i="3"/>
  <c r="F54" i="3"/>
  <c r="H54" i="3" s="1"/>
  <c r="G55" i="3"/>
  <c r="H55" i="3"/>
  <c r="F139" i="3"/>
  <c r="C85" i="3"/>
  <c r="H140" i="3"/>
  <c r="F5" i="3"/>
  <c r="H6" i="3"/>
  <c r="H14" i="3"/>
  <c r="D130" i="6"/>
  <c r="D129" i="6" s="1"/>
  <c r="F130" i="6"/>
  <c r="C130" i="6"/>
  <c r="C129" i="6" s="1"/>
  <c r="C84" i="6"/>
  <c r="D113" i="6"/>
  <c r="C113" i="6"/>
  <c r="D171" i="6"/>
  <c r="D167" i="6" s="1"/>
  <c r="D166" i="6" s="1"/>
  <c r="F171" i="6"/>
  <c r="C171" i="6"/>
  <c r="D137" i="6"/>
  <c r="F137" i="6"/>
  <c r="C137" i="6"/>
  <c r="D141" i="6"/>
  <c r="F141" i="6"/>
  <c r="C141" i="6"/>
  <c r="D147" i="6"/>
  <c r="F147" i="6"/>
  <c r="C147" i="6"/>
  <c r="D157" i="6"/>
  <c r="F157" i="6"/>
  <c r="C157" i="6"/>
  <c r="D163" i="6"/>
  <c r="D162" i="6" s="1"/>
  <c r="F163" i="6"/>
  <c r="C163" i="6"/>
  <c r="C162" i="6" s="1"/>
  <c r="H117" i="6"/>
  <c r="D122" i="6"/>
  <c r="F122" i="6"/>
  <c r="C122" i="6"/>
  <c r="H125" i="6"/>
  <c r="D110" i="6"/>
  <c r="F110" i="6"/>
  <c r="C110" i="6"/>
  <c r="F108" i="6"/>
  <c r="D108" i="6"/>
  <c r="C108" i="6"/>
  <c r="F106" i="6"/>
  <c r="D106" i="6"/>
  <c r="C106" i="6"/>
  <c r="D87" i="6"/>
  <c r="D84" i="6" s="1"/>
  <c r="F87" i="6"/>
  <c r="D99" i="6"/>
  <c r="D98" i="6" s="1"/>
  <c r="F99" i="6"/>
  <c r="D102" i="6"/>
  <c r="D101" i="6" s="1"/>
  <c r="F102" i="6"/>
  <c r="C102" i="6"/>
  <c r="C101" i="6" s="1"/>
  <c r="C99" i="6"/>
  <c r="C98" i="6" s="1"/>
  <c r="G130" i="6" l="1"/>
  <c r="H139" i="3"/>
  <c r="C84" i="3"/>
  <c r="H5" i="3"/>
  <c r="H108" i="6"/>
  <c r="G108" i="6"/>
  <c r="H147" i="6"/>
  <c r="G147" i="6"/>
  <c r="H113" i="6"/>
  <c r="G113" i="6"/>
  <c r="H102" i="6"/>
  <c r="G102" i="6"/>
  <c r="H87" i="6"/>
  <c r="G87" i="6"/>
  <c r="H106" i="6"/>
  <c r="G106" i="6"/>
  <c r="H157" i="6"/>
  <c r="G157" i="6"/>
  <c r="H171" i="6"/>
  <c r="G171" i="6"/>
  <c r="H110" i="6"/>
  <c r="G110" i="6"/>
  <c r="H122" i="6"/>
  <c r="G122" i="6"/>
  <c r="G163" i="6"/>
  <c r="H137" i="6"/>
  <c r="G137" i="6"/>
  <c r="H99" i="6"/>
  <c r="G99" i="6"/>
  <c r="H141" i="6"/>
  <c r="G141" i="6"/>
  <c r="F129" i="6"/>
  <c r="H130" i="6"/>
  <c r="F162" i="6"/>
  <c r="H163" i="6"/>
  <c r="F101" i="6"/>
  <c r="F84" i="6"/>
  <c r="F232" i="3"/>
  <c r="C167" i="6"/>
  <c r="C166" i="6" s="1"/>
  <c r="F167" i="6"/>
  <c r="C112" i="6"/>
  <c r="F112" i="6"/>
  <c r="D112" i="6"/>
  <c r="C105" i="6"/>
  <c r="F136" i="6"/>
  <c r="D136" i="6"/>
  <c r="D135" i="6" s="1"/>
  <c r="F105" i="6"/>
  <c r="D105" i="6"/>
  <c r="C136" i="6"/>
  <c r="C135" i="6" s="1"/>
  <c r="F98" i="6"/>
  <c r="C83" i="6"/>
  <c r="D83" i="6"/>
  <c r="D72" i="6"/>
  <c r="C72" i="6"/>
  <c r="G72" i="6" s="1"/>
  <c r="D67" i="6"/>
  <c r="F67" i="6"/>
  <c r="C67" i="6"/>
  <c r="D48" i="6"/>
  <c r="F48" i="6"/>
  <c r="C48" i="6"/>
  <c r="C30" i="6"/>
  <c r="G30" i="6" s="1"/>
  <c r="H232" i="3" l="1"/>
  <c r="H167" i="6"/>
  <c r="G167" i="6"/>
  <c r="H101" i="6"/>
  <c r="G101" i="6"/>
  <c r="H129" i="6"/>
  <c r="G129" i="6"/>
  <c r="H67" i="6"/>
  <c r="G67" i="6"/>
  <c r="H105" i="6"/>
  <c r="G105" i="6"/>
  <c r="H48" i="6"/>
  <c r="G48" i="6"/>
  <c r="H98" i="6"/>
  <c r="G98" i="6"/>
  <c r="H112" i="6"/>
  <c r="G112" i="6"/>
  <c r="H162" i="6"/>
  <c r="G162" i="6"/>
  <c r="G136" i="6"/>
  <c r="H84" i="6"/>
  <c r="G84" i="6"/>
  <c r="F135" i="6"/>
  <c r="H136" i="6"/>
  <c r="C104" i="6"/>
  <c r="F104" i="6"/>
  <c r="D104" i="6"/>
  <c r="F166" i="6"/>
  <c r="F83" i="6"/>
  <c r="F81" i="6"/>
  <c r="D81" i="6"/>
  <c r="C81" i="6"/>
  <c r="D71" i="6"/>
  <c r="C71" i="6"/>
  <c r="F44" i="6"/>
  <c r="D44" i="6"/>
  <c r="C44" i="6"/>
  <c r="F42" i="6"/>
  <c r="D42" i="6"/>
  <c r="C42" i="6"/>
  <c r="F40" i="6"/>
  <c r="D40" i="6"/>
  <c r="C40" i="6"/>
  <c r="H27" i="6"/>
  <c r="C27" i="6"/>
  <c r="G27" i="6" s="1"/>
  <c r="H24" i="6"/>
  <c r="C24" i="6"/>
  <c r="G24" i="6" s="1"/>
  <c r="C21" i="6"/>
  <c r="G21" i="6" s="1"/>
  <c r="H16" i="6"/>
  <c r="H13" i="6"/>
  <c r="C13" i="6"/>
  <c r="G13" i="6" s="1"/>
  <c r="H7" i="6"/>
  <c r="C7" i="6"/>
  <c r="C5" i="6" l="1"/>
  <c r="G5" i="6" s="1"/>
  <c r="G7" i="6"/>
  <c r="H44" i="6"/>
  <c r="G44" i="6"/>
  <c r="H135" i="6"/>
  <c r="G135" i="6"/>
  <c r="H42" i="6"/>
  <c r="G42" i="6"/>
  <c r="H81" i="6"/>
  <c r="G81" i="6"/>
  <c r="H104" i="6"/>
  <c r="G104" i="6"/>
  <c r="H40" i="6"/>
  <c r="G40" i="6"/>
  <c r="H83" i="6"/>
  <c r="G83" i="6"/>
  <c r="H166" i="6"/>
  <c r="G166" i="6"/>
  <c r="F39" i="6"/>
  <c r="C39" i="6"/>
  <c r="D39" i="6"/>
  <c r="F47" i="6"/>
  <c r="D47" i="6"/>
  <c r="C47" i="6"/>
  <c r="F71" i="6"/>
  <c r="F76" i="4"/>
  <c r="C76" i="4"/>
  <c r="C75" i="4" s="1"/>
  <c r="D39" i="4"/>
  <c r="F39" i="4"/>
  <c r="C39" i="4"/>
  <c r="D41" i="4"/>
  <c r="F41" i="4"/>
  <c r="C41" i="4"/>
  <c r="D46" i="4"/>
  <c r="F46" i="4"/>
  <c r="C46" i="4"/>
  <c r="D51" i="4"/>
  <c r="F51" i="4"/>
  <c r="C51" i="4"/>
  <c r="F58" i="4"/>
  <c r="C58" i="4"/>
  <c r="F85" i="4"/>
  <c r="D89" i="4"/>
  <c r="D84" i="4" s="1"/>
  <c r="D83" i="4" s="1"/>
  <c r="F89" i="4"/>
  <c r="H68" i="4"/>
  <c r="C85" i="4"/>
  <c r="C89" i="4"/>
  <c r="H47" i="6" l="1"/>
  <c r="G47" i="6"/>
  <c r="H77" i="6"/>
  <c r="H39" i="6"/>
  <c r="G39" i="6"/>
  <c r="H71" i="6"/>
  <c r="G71" i="6"/>
  <c r="H58" i="4"/>
  <c r="G58" i="4"/>
  <c r="H43" i="4"/>
  <c r="G43" i="4"/>
  <c r="H85" i="4"/>
  <c r="G85" i="4"/>
  <c r="H41" i="4"/>
  <c r="G41" i="4"/>
  <c r="H89" i="4"/>
  <c r="G89" i="4"/>
  <c r="H46" i="4"/>
  <c r="G46" i="4"/>
  <c r="G76" i="4"/>
  <c r="H51" i="4"/>
  <c r="G51" i="4"/>
  <c r="H39" i="4"/>
  <c r="G39" i="4"/>
  <c r="F75" i="4"/>
  <c r="H76" i="4"/>
  <c r="D38" i="6"/>
  <c r="D37" i="6" s="1"/>
  <c r="C84" i="4"/>
  <c r="C83" i="4" s="1"/>
  <c r="F38" i="6"/>
  <c r="F37" i="6" s="1"/>
  <c r="C45" i="4"/>
  <c r="C38" i="4"/>
  <c r="F84" i="4"/>
  <c r="G84" i="4" s="1"/>
  <c r="F45" i="4"/>
  <c r="D45" i="4"/>
  <c r="F38" i="4"/>
  <c r="D38" i="4"/>
  <c r="F10" i="4"/>
  <c r="F9" i="4" s="1"/>
  <c r="F29" i="4"/>
  <c r="F26" i="4"/>
  <c r="F18" i="4"/>
  <c r="F15" i="4"/>
  <c r="C29" i="4"/>
  <c r="C28" i="4" s="1"/>
  <c r="C26" i="4"/>
  <c r="C25" i="4" s="1"/>
  <c r="C23" i="4"/>
  <c r="C18" i="4"/>
  <c r="C15" i="4"/>
  <c r="C14" i="4" s="1"/>
  <c r="C10" i="4"/>
  <c r="C9" i="4" s="1"/>
  <c r="H37" i="6" l="1"/>
  <c r="H38" i="6"/>
  <c r="G38" i="4"/>
  <c r="H29" i="4"/>
  <c r="G29" i="4"/>
  <c r="H15" i="4"/>
  <c r="G15" i="4"/>
  <c r="H45" i="4"/>
  <c r="G45" i="4"/>
  <c r="H26" i="4"/>
  <c r="G26" i="4"/>
  <c r="H10" i="4"/>
  <c r="G10" i="4"/>
  <c r="C20" i="4"/>
  <c r="G23" i="4"/>
  <c r="H18" i="4"/>
  <c r="G18" i="4"/>
  <c r="H75" i="4"/>
  <c r="G75" i="4"/>
  <c r="F83" i="4"/>
  <c r="H84" i="4"/>
  <c r="H38" i="4"/>
  <c r="F37" i="4"/>
  <c r="C37" i="4"/>
  <c r="F20" i="4"/>
  <c r="D37" i="4"/>
  <c r="F28" i="4"/>
  <c r="F14" i="4"/>
  <c r="F17" i="4"/>
  <c r="F25" i="4"/>
  <c r="C17" i="4"/>
  <c r="H28" i="4" l="1"/>
  <c r="G28" i="4"/>
  <c r="H25" i="4"/>
  <c r="G25" i="4"/>
  <c r="H9" i="4"/>
  <c r="G9" i="4"/>
  <c r="H37" i="4"/>
  <c r="G37" i="4"/>
  <c r="H17" i="4"/>
  <c r="G17" i="4"/>
  <c r="H14" i="4"/>
  <c r="G14" i="4"/>
  <c r="H20" i="4"/>
  <c r="G20" i="4"/>
  <c r="H83" i="4"/>
  <c r="G83" i="4"/>
  <c r="F8" i="4"/>
  <c r="F7" i="4" s="1"/>
  <c r="C8" i="4"/>
  <c r="C7" i="4" s="1"/>
  <c r="D36" i="4"/>
  <c r="C36" i="4"/>
  <c r="H8" i="4" l="1"/>
  <c r="H7" i="4" s="1"/>
  <c r="G8" i="4"/>
  <c r="G7" i="4" s="1"/>
  <c r="F36" i="4"/>
  <c r="G209" i="3"/>
  <c r="D126" i="3"/>
  <c r="D125" i="3" s="1"/>
  <c r="D124" i="3" s="1"/>
  <c r="D123" i="3" s="1"/>
  <c r="C126" i="3"/>
  <c r="D120" i="3"/>
  <c r="D119" i="3" s="1"/>
  <c r="D118" i="3" s="1"/>
  <c r="D117" i="3" s="1"/>
  <c r="D116" i="3" s="1"/>
  <c r="C120" i="3"/>
  <c r="D226" i="3"/>
  <c r="C226" i="3"/>
  <c r="D218" i="3"/>
  <c r="D217" i="3" s="1"/>
  <c r="D204" i="3"/>
  <c r="D203" i="3" s="1"/>
  <c r="D202" i="3" s="1"/>
  <c r="C204" i="3"/>
  <c r="G204" i="3" s="1"/>
  <c r="D200" i="3"/>
  <c r="D199" i="3" s="1"/>
  <c r="D198" i="3" s="1"/>
  <c r="C200" i="3"/>
  <c r="D195" i="3"/>
  <c r="D194" i="3" s="1"/>
  <c r="D193" i="3" s="1"/>
  <c r="C195" i="3"/>
  <c r="D191" i="3"/>
  <c r="D190" i="3" s="1"/>
  <c r="D189" i="3" s="1"/>
  <c r="C191" i="3"/>
  <c r="D180" i="3"/>
  <c r="C180" i="3"/>
  <c r="G180" i="3" s="1"/>
  <c r="G176" i="3"/>
  <c r="D153" i="3"/>
  <c r="C153" i="3"/>
  <c r="G153" i="3" s="1"/>
  <c r="D144" i="3"/>
  <c r="C144" i="3"/>
  <c r="G144" i="3" s="1"/>
  <c r="D137" i="3"/>
  <c r="D136" i="3" s="1"/>
  <c r="D135" i="3" s="1"/>
  <c r="C137" i="3"/>
  <c r="G137" i="3" s="1"/>
  <c r="D82" i="3"/>
  <c r="D81" i="3" s="1"/>
  <c r="D80" i="3" s="1"/>
  <c r="C82" i="3"/>
  <c r="D59" i="3"/>
  <c r="D58" i="3" s="1"/>
  <c r="D57" i="3" s="1"/>
  <c r="D56" i="3" s="1"/>
  <c r="C59" i="3"/>
  <c r="D52" i="3"/>
  <c r="D51" i="3" s="1"/>
  <c r="C52" i="3"/>
  <c r="D45" i="3"/>
  <c r="D44" i="3" s="1"/>
  <c r="C45" i="3"/>
  <c r="D39" i="3"/>
  <c r="C39" i="3"/>
  <c r="G39" i="3" s="1"/>
  <c r="D19" i="3"/>
  <c r="C19" i="3"/>
  <c r="G19" i="3" s="1"/>
  <c r="D10" i="3"/>
  <c r="D9" i="3" s="1"/>
  <c r="D8" i="3" s="1"/>
  <c r="C10" i="3"/>
  <c r="C208" i="3" l="1"/>
  <c r="G208" i="3" s="1"/>
  <c r="C190" i="3"/>
  <c r="G191" i="3"/>
  <c r="C199" i="3"/>
  <c r="G200" i="3"/>
  <c r="C44" i="3"/>
  <c r="C42" i="3" s="1"/>
  <c r="G42" i="3" s="1"/>
  <c r="G45" i="3"/>
  <c r="C58" i="3"/>
  <c r="C225" i="3"/>
  <c r="G226" i="3"/>
  <c r="C125" i="3"/>
  <c r="C194" i="3"/>
  <c r="G195" i="3"/>
  <c r="C184" i="3"/>
  <c r="C183" i="3" s="1"/>
  <c r="G183" i="3" s="1"/>
  <c r="G185" i="3"/>
  <c r="C9" i="3"/>
  <c r="G10" i="3"/>
  <c r="C51" i="3"/>
  <c r="C81" i="3"/>
  <c r="C218" i="3"/>
  <c r="G219" i="3"/>
  <c r="C119" i="3"/>
  <c r="H36" i="4"/>
  <c r="G36" i="4"/>
  <c r="D208" i="3"/>
  <c r="D207" i="3" s="1"/>
  <c r="D188" i="3"/>
  <c r="C143" i="3"/>
  <c r="C175" i="3"/>
  <c r="D197" i="3"/>
  <c r="D156" i="3"/>
  <c r="D50" i="3"/>
  <c r="D49" i="3"/>
  <c r="D43" i="3"/>
  <c r="D42" i="3"/>
  <c r="D7" i="3"/>
  <c r="C203" i="3"/>
  <c r="D143" i="3"/>
  <c r="D184" i="3"/>
  <c r="C18" i="3"/>
  <c r="G18" i="3" s="1"/>
  <c r="C136" i="3"/>
  <c r="G136" i="3" s="1"/>
  <c r="D18" i="3"/>
  <c r="D79" i="3"/>
  <c r="D55" i="3" s="1"/>
  <c r="D134" i="3"/>
  <c r="D175" i="3"/>
  <c r="D225" i="3"/>
  <c r="C156" i="3"/>
  <c r="G156" i="3" s="1"/>
  <c r="G203" i="3" l="1"/>
  <c r="C202" i="3"/>
  <c r="C207" i="3"/>
  <c r="G207" i="3" s="1"/>
  <c r="C80" i="3"/>
  <c r="C142" i="3"/>
  <c r="G142" i="3" s="1"/>
  <c r="G143" i="3"/>
  <c r="C118" i="3"/>
  <c r="C8" i="3"/>
  <c r="G9" i="3"/>
  <c r="C193" i="3"/>
  <c r="G193" i="3" s="1"/>
  <c r="G194" i="3"/>
  <c r="C224" i="3"/>
  <c r="G225" i="3"/>
  <c r="C43" i="3"/>
  <c r="G43" i="3" s="1"/>
  <c r="G44" i="3"/>
  <c r="C198" i="3"/>
  <c r="G198" i="3" s="1"/>
  <c r="G199" i="3"/>
  <c r="C217" i="3"/>
  <c r="G218" i="3"/>
  <c r="C49" i="3"/>
  <c r="C182" i="3"/>
  <c r="G182" i="3" s="1"/>
  <c r="G184" i="3"/>
  <c r="C79" i="3"/>
  <c r="C50" i="3"/>
  <c r="C174" i="3"/>
  <c r="G174" i="3" s="1"/>
  <c r="G175" i="3"/>
  <c r="C124" i="3"/>
  <c r="C57" i="3"/>
  <c r="C189" i="3"/>
  <c r="G190" i="3"/>
  <c r="D155" i="3"/>
  <c r="C173" i="3"/>
  <c r="G173" i="3" s="1"/>
  <c r="C155" i="3"/>
  <c r="G155" i="3" s="1"/>
  <c r="D142" i="3"/>
  <c r="G202" i="3"/>
  <c r="D6" i="3"/>
  <c r="D224" i="3"/>
  <c r="D182" i="3"/>
  <c r="D183" i="3"/>
  <c r="D133" i="3"/>
  <c r="D54" i="3" s="1"/>
  <c r="C135" i="3"/>
  <c r="G135" i="3" s="1"/>
  <c r="C134" i="3"/>
  <c r="G134" i="3" s="1"/>
  <c r="C17" i="3"/>
  <c r="G17" i="3" s="1"/>
  <c r="C16" i="3"/>
  <c r="D173" i="3"/>
  <c r="D174" i="3"/>
  <c r="D17" i="3"/>
  <c r="D16" i="3"/>
  <c r="D15" i="3" s="1"/>
  <c r="G217" i="3" l="1"/>
  <c r="G206" i="3"/>
  <c r="G189" i="3"/>
  <c r="C188" i="3"/>
  <c r="G188" i="3" s="1"/>
  <c r="C123" i="3"/>
  <c r="C117" i="3"/>
  <c r="C15" i="3"/>
  <c r="G15" i="3" s="1"/>
  <c r="G16" i="3"/>
  <c r="C56" i="3"/>
  <c r="C223" i="3"/>
  <c r="G223" i="3" s="1"/>
  <c r="G224" i="3"/>
  <c r="G8" i="3"/>
  <c r="C7" i="3"/>
  <c r="D5" i="3"/>
  <c r="D223" i="3"/>
  <c r="C133" i="3"/>
  <c r="G133" i="3" s="1"/>
  <c r="C197" i="3"/>
  <c r="G197" i="3" s="1"/>
  <c r="D141" i="3"/>
  <c r="C141" i="3"/>
  <c r="C116" i="3" l="1"/>
  <c r="G7" i="3"/>
  <c r="C6" i="3"/>
  <c r="C140" i="3"/>
  <c r="G140" i="3" s="1"/>
  <c r="G141" i="3"/>
  <c r="D140" i="3"/>
  <c r="C14" i="3"/>
  <c r="G14" i="3" s="1"/>
  <c r="D14" i="3"/>
  <c r="G6" i="3" l="1"/>
  <c r="C5" i="3"/>
  <c r="G5" i="3" s="1"/>
  <c r="C54" i="3"/>
  <c r="G54" i="3" s="1"/>
  <c r="C139" i="3"/>
  <c r="G139" i="3" s="1"/>
  <c r="D139" i="3"/>
  <c r="C232" i="3" l="1"/>
  <c r="G232" i="3" s="1"/>
  <c r="D232" i="3"/>
  <c r="G77" i="6"/>
  <c r="C38" i="6"/>
  <c r="G38" i="6" s="1"/>
  <c r="C37" i="6"/>
  <c r="G37" i="6" s="1"/>
</calcChain>
</file>

<file path=xl/sharedStrings.xml><?xml version="1.0" encoding="utf-8"?>
<sst xmlns="http://schemas.openxmlformats.org/spreadsheetml/2006/main" count="629" uniqueCount="246">
  <si>
    <t>Glavni program P52</t>
  </si>
  <si>
    <t>Program P521001</t>
  </si>
  <si>
    <t>POTICANJE KORIŠTENJA SREDSTAVA EU</t>
  </si>
  <si>
    <t>Tekući projekt T100011</t>
  </si>
  <si>
    <t>NOVA ŠKOSKA ŠHEMA VOĆA I POVRĆA, TE MLIJEKA I MLIJEČNIH PROIZVODA</t>
  </si>
  <si>
    <t>Izvor 5.Đ.</t>
  </si>
  <si>
    <t>Ministarstvo poljoprivrede</t>
  </si>
  <si>
    <t>RASHODI POSLOVANJA</t>
  </si>
  <si>
    <t>Materijalni rashodi</t>
  </si>
  <si>
    <t>Materijal i sirovine (mlijeko)</t>
  </si>
  <si>
    <t>Materijal i sirovine (voće)</t>
  </si>
  <si>
    <t>Glavni program P15</t>
  </si>
  <si>
    <t>Program P151001</t>
  </si>
  <si>
    <t>MINIMALNI STANDARD U OSNOVNOM ŠKOLSTVU - MATERIJALNI I FINANCIJSKI RASHODI</t>
  </si>
  <si>
    <t xml:space="preserve">Aktivnost A100001 </t>
  </si>
  <si>
    <t>Izvor 4.1.</t>
  </si>
  <si>
    <t>Decentralizirana sredstva -OŠ</t>
  </si>
  <si>
    <t>Službena putovanja</t>
  </si>
  <si>
    <t>Stručno usavršavanje zaposlenika</t>
  </si>
  <si>
    <t>Nakn.za korišt.priv.autom.u služb.svrhe</t>
  </si>
  <si>
    <t>Uredski materijal i ostali mater.rashodi</t>
  </si>
  <si>
    <t xml:space="preserve">Energija                                               </t>
  </si>
  <si>
    <t>Sitni inventar i auto gume</t>
  </si>
  <si>
    <t>Službena, radna i zašt.odjeća i obuća</t>
  </si>
  <si>
    <t>Usluge telefona, pošte i prijevoza</t>
  </si>
  <si>
    <t>Komunalne usluge</t>
  </si>
  <si>
    <t>Zakupnine i najamnine</t>
  </si>
  <si>
    <t xml:space="preserve">Zdravstvene i veterinarske usluge            </t>
  </si>
  <si>
    <t>Intelektualne i osobne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</si>
  <si>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</si>
  <si>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</si>
  <si>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</si>
  <si>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</si>
  <si>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</si>
  <si>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</si>
  <si>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 rashodi</t>
  </si>
  <si>
    <t>Bankarske usl. i usl.platnog prometa</t>
  </si>
  <si>
    <t>Zatezne kamate</t>
  </si>
  <si>
    <t xml:space="preserve">Aktivnost A100002 </t>
  </si>
  <si>
    <t>TEKUĆE I INVESTICIJSKO ODRŽAVANJE - minimalni standard</t>
  </si>
  <si>
    <t>Mater.i dijelovi za tek. i invest.održavanje</t>
  </si>
  <si>
    <t>Usluge tekućeg i invest.održavanja</t>
  </si>
  <si>
    <t xml:space="preserve">Aktivnost A100003 </t>
  </si>
  <si>
    <t>ENERGENTI</t>
  </si>
  <si>
    <t>Izvor 1.1.</t>
  </si>
  <si>
    <t>Opći prihodi i primici</t>
  </si>
  <si>
    <t>Glavni program P17</t>
  </si>
  <si>
    <t>Program P171001</t>
  </si>
  <si>
    <t>POJAČANI STANDARD U ŠKOLSTVU - potrebe iznad minimalnog standarda</t>
  </si>
  <si>
    <t>Tekući projekt T100003</t>
  </si>
  <si>
    <t>NATJECANJA</t>
  </si>
  <si>
    <t>Naknade za rad povjerenstava i sl.</t>
  </si>
  <si>
    <t xml:space="preserve">Tekući projekt  T100041  </t>
  </si>
  <si>
    <t>E-TEHNIČAR</t>
  </si>
  <si>
    <t>Rashodi za zaposlene</t>
  </si>
  <si>
    <t>Plaće za redovan rad</t>
  </si>
  <si>
    <t>Ostali rashodi za zaposlene</t>
  </si>
  <si>
    <t>Doprinosi za obvezno zdravstv.osiguranje</t>
  </si>
  <si>
    <t>Naknade za prijevoz,za rad na terenu i odv.ž.</t>
  </si>
  <si>
    <t xml:space="preserve">Tekući projekt  T100054  </t>
  </si>
  <si>
    <t>PRSTEN POTPORE V</t>
  </si>
  <si>
    <t xml:space="preserve">Program  P171002  </t>
  </si>
  <si>
    <t>KAPITALNO ULAGANJE</t>
  </si>
  <si>
    <t xml:space="preserve">Tekući projekt T100001 </t>
  </si>
  <si>
    <t>OPREMA ŠKOLA</t>
  </si>
  <si>
    <t>Rashodi za nabavu nefinancijske imovine</t>
  </si>
  <si>
    <t>Rashodi za nabavu proiz.dugotr.imov.</t>
  </si>
  <si>
    <t>Uredska oprema i namještaj</t>
  </si>
  <si>
    <t xml:space="preserve">Program  P171003  </t>
  </si>
  <si>
    <t>TEKUĆE I INVESTICIJSKO ODRŽAVANJE U ŠKOLSTVU</t>
  </si>
  <si>
    <t>Glavni progam P63</t>
  </si>
  <si>
    <t>Program 1001</t>
  </si>
  <si>
    <t>PROGRAMI OSNOVNIH ŠKOLA IZVAN ŽUPANIJSKOG PRORAČUNA</t>
  </si>
  <si>
    <t>Izvor 4.L.</t>
  </si>
  <si>
    <t>Prihodi za posebne namjene - OŠ</t>
  </si>
  <si>
    <t>Premije osiguranja</t>
  </si>
  <si>
    <t>Ostali nespomenuti financijski rashodi</t>
  </si>
  <si>
    <t>Izvor 5.K.</t>
  </si>
  <si>
    <t>Pomoći</t>
  </si>
  <si>
    <t>Troškovi sudskih postupaka</t>
  </si>
  <si>
    <t>ADMINISTRATIVNO, TEHNIČKO I STRUČNO OSOBLJE</t>
  </si>
  <si>
    <t>Rashodi poslovanja</t>
  </si>
  <si>
    <t>Naknade za prijevoz zaposl.,rad na terenu</t>
  </si>
  <si>
    <t>Tekući projekt  T100002</t>
  </si>
  <si>
    <t xml:space="preserve">Tekući projekt T100003 </t>
  </si>
  <si>
    <t>ŠKOLSKA KUHINJA</t>
  </si>
  <si>
    <t>Materijal i sirovine (namirnice)</t>
  </si>
  <si>
    <t xml:space="preserve">Tekući projekt T100010 </t>
  </si>
  <si>
    <t>OSTALE IZVANŠKOLSKE AKTIVNOSTI</t>
  </si>
  <si>
    <t xml:space="preserve">Tekući projekt T1000012 </t>
  </si>
  <si>
    <t>Izvor 3.7.</t>
  </si>
  <si>
    <t>Vlastiti prihodi - višak 922</t>
  </si>
  <si>
    <t>Rashodi za nabavu proiz.dugotr.  imovine</t>
  </si>
  <si>
    <t>Knjige</t>
  </si>
  <si>
    <t>Tekući projekt T100020</t>
  </si>
  <si>
    <t>NABAVA UDŽBENIKA ZA UČENIKE</t>
  </si>
  <si>
    <t>SVEUKUPNO :</t>
  </si>
  <si>
    <t>Izradio:</t>
  </si>
  <si>
    <t>Nadica Belčić</t>
  </si>
  <si>
    <t>Telefon:</t>
  </si>
  <si>
    <t>01/2829-193</t>
  </si>
  <si>
    <t>Datum:</t>
  </si>
  <si>
    <t>Uređaji, strojevi i oprema za ost.namjene</t>
  </si>
  <si>
    <t xml:space="preserve">Tekući projekt T100015 </t>
  </si>
  <si>
    <t>NABAVA PRIBORA ZA ŠK.KUHINJU</t>
  </si>
  <si>
    <t>Usluge promidžbe i informiranja</t>
  </si>
  <si>
    <t>Prihodi poslovanja</t>
  </si>
  <si>
    <t>Pomoći iz inozemstva i od subjekata unutar općeg proračuna</t>
  </si>
  <si>
    <t>Prihodi od upr. i administr.pristojbi, pristojbi po pos.propisima i naknada</t>
  </si>
  <si>
    <t>Prihodi iz nadležnog proračuna i od HZZO-a temeljem ugovornih obveza</t>
  </si>
  <si>
    <t>Financijski rashodi</t>
  </si>
  <si>
    <t xml:space="preserve">I. OPĆI DIO    </t>
  </si>
  <si>
    <t>PRIHODI UKUPNO</t>
  </si>
  <si>
    <t>RASHODI UKUPNO</t>
  </si>
  <si>
    <t>RAZLIKA - VIŠAK / MANJAK</t>
  </si>
  <si>
    <t>SAŽETAK RAČUNA FINANCIRANJA</t>
  </si>
  <si>
    <t>Pomoći pror.korisn.iz prorač.koji im nije nadležan</t>
  </si>
  <si>
    <t>Tekuće pom.pror.korisn.iz prorač.koji im nije nadležan</t>
  </si>
  <si>
    <t>Prihodi od imovine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</si>
  <si>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</si>
  <si>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</si>
  <si>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</si>
  <si>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</si>
  <si>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pruženih usluga, prihodi od donacija</t>
  </si>
  <si>
    <t>Donacije od pravnih i fiz.osoba izvan općeg prorač.</t>
  </si>
  <si>
    <t>Tekuće donacije</t>
  </si>
  <si>
    <t>Prihodi iz nadl.pror. za finan.red.djel.pror.korisnika</t>
  </si>
  <si>
    <t>Prihodi iz nadl.pror. za finan.rashoda poslovanja</t>
  </si>
  <si>
    <t>Ostali prihodi</t>
  </si>
  <si>
    <t>Višak prihoda</t>
  </si>
  <si>
    <t>Plaće</t>
  </si>
  <si>
    <t>Doprinosi na plaće</t>
  </si>
  <si>
    <t>Doprinos za obv.zdr.osiguranje</t>
  </si>
  <si>
    <t>Doprinos za obv.zdr.osiguranje u sluč.nezaposl.</t>
  </si>
  <si>
    <t>Naknade troškova zaposlenima</t>
  </si>
  <si>
    <t xml:space="preserve">Naknade za prijevoz </t>
  </si>
  <si>
    <t>Rashodi za materijal i energiju</t>
  </si>
  <si>
    <t>Uredski materijal i ostali mat. Rashodi</t>
  </si>
  <si>
    <t>Materijal i sirovine</t>
  </si>
  <si>
    <t>Energija</t>
  </si>
  <si>
    <t>Materijal i dijelovi za tekuće i invest.održavanje</t>
  </si>
  <si>
    <t>Sitni inventar</t>
  </si>
  <si>
    <t>Službena, radna i zaštitna odjeća i obuća</t>
  </si>
  <si>
    <t>Rashodi za usluge</t>
  </si>
  <si>
    <t>Usluge tekućeg i invsticijskog održavanja</t>
  </si>
  <si>
    <t>Usluge promižbe i informiranja</t>
  </si>
  <si>
    <t>Zdravstvene i veterinarske usluge</t>
  </si>
  <si>
    <t>Ostele usluge</t>
  </si>
  <si>
    <t>Ostali financijski rashodi</t>
  </si>
  <si>
    <t>Bankarske usluge i usluge platnog prometa</t>
  </si>
  <si>
    <t>Rashodi za nabavu proizvedene dugotrajne imovine</t>
  </si>
  <si>
    <t>Poštrojenja i oprema</t>
  </si>
  <si>
    <t>Uređaji, oprema i strojevi za ostale namjene</t>
  </si>
  <si>
    <t>Ostale naknade troškova zaposlenima</t>
  </si>
  <si>
    <t>Oprema za održavanje i zaštitu</t>
  </si>
  <si>
    <t>UKUPNI RASHODI  (3+4)</t>
  </si>
  <si>
    <t>Ostali nespomenuti fin.rashodi</t>
  </si>
  <si>
    <t>Pomoći pror.korisnicima iz prorač. koji im nije nadležan</t>
  </si>
  <si>
    <t>Višak/manjak prihoda</t>
  </si>
  <si>
    <t>5.K. Pomoći   (IF)</t>
  </si>
  <si>
    <t>3.7. Preneseni višak prihoda  (IF)</t>
  </si>
  <si>
    <t>5.K. Pomoći  (IF)</t>
  </si>
  <si>
    <t>1.1. Opći prihodi i primici    (IF)</t>
  </si>
  <si>
    <t>6.3. Donacije   (IF)</t>
  </si>
  <si>
    <t>4.L. Prihodi za posebne namjene   (IF)</t>
  </si>
  <si>
    <t>5. K. Pomoći   (IF)</t>
  </si>
  <si>
    <t>4.L.  Prihodi za posebne namjene   (IF)</t>
  </si>
  <si>
    <t>1.1.  Opći prihodi i primici  (IF)</t>
  </si>
  <si>
    <t>Materijal i sirovine (šk.shema voće, mlijeko)med</t>
  </si>
  <si>
    <t>1.1.  Opći prihodi i primici  (IF) - dec.</t>
  </si>
  <si>
    <t>Naknada za korišt.priv.autom. u službene svrhe</t>
  </si>
  <si>
    <t>3.7. Preneseni višak prihoda   (IF)</t>
  </si>
  <si>
    <t>Postrojenja i oprema</t>
  </si>
  <si>
    <t>Članarine i norme</t>
  </si>
  <si>
    <t>PRSTEN POTPORE VI</t>
  </si>
  <si>
    <t xml:space="preserve">Tekući projekt  T100055  </t>
  </si>
  <si>
    <t xml:space="preserve">Ostali rashodi </t>
  </si>
  <si>
    <t>Tekuće donacije u naravi</t>
  </si>
  <si>
    <t>Odgovorna osoba:</t>
  </si>
  <si>
    <t>Prihodi od prodaje proizvoda i roba</t>
  </si>
  <si>
    <t>Prihodi od prodaje proizvoda</t>
  </si>
  <si>
    <t xml:space="preserve">Ostali rashodi  </t>
  </si>
  <si>
    <t>Tekuće donacija</t>
  </si>
  <si>
    <t xml:space="preserve">Prihodi od prodaje proizvoda  </t>
  </si>
  <si>
    <t>Tekući projekt T100004</t>
  </si>
  <si>
    <t>OBLJETNICA ŠKOLA</t>
  </si>
  <si>
    <t>Tekući projekt T100040</t>
  </si>
  <si>
    <t>STRUČNO USAVRŠAVANJE DJEL.U ŠKOL.</t>
  </si>
  <si>
    <t xml:space="preserve">Tekući projekt T100016 </t>
  </si>
  <si>
    <t>KNJIGE ZA ŠKOLSKU KNJIŽNICU</t>
  </si>
  <si>
    <t>Tekući projekt T100027</t>
  </si>
  <si>
    <t>OPSKRBA BESPL.ZALIHAMA MENSTR. HIGIJENSKIH POTREPŠTINA</t>
  </si>
  <si>
    <t>3237(3213)</t>
  </si>
  <si>
    <t>3291(3237)</t>
  </si>
  <si>
    <t>INDEKS   (6/5*100)</t>
  </si>
  <si>
    <t>INDEKS   (6/3*100)</t>
  </si>
  <si>
    <t xml:space="preserve"> SAŽETAK  RAČUNA PRIHODA I RASHODA I RAČUNA FINANCIRANJA</t>
  </si>
  <si>
    <t>SAŽETAK RAČUNA PRIHODA I RASHODA</t>
  </si>
  <si>
    <t>BROJČANA OZNAKA I 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</si>
  <si>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</si>
  <si>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</si>
  <si>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</si>
  <si>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</si>
  <si>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</si>
  <si>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</si>
  <si>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</si>
  <si>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</si>
  <si>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</si>
  <si>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SAŽETAK  RAČUNA PRIHODA I RASHODA I  RAČUNA FINANCIRANJA  može sadržavati i dodatne podatke.</t>
  </si>
  <si>
    <t>INDEKS   (5/4*100)</t>
  </si>
  <si>
    <t>INDEKS   (5/2*100)</t>
  </si>
  <si>
    <t>I. OPĆI DIO</t>
  </si>
  <si>
    <t>IZVJEŠTAJ O PRIHODIMA I RASHODIMA PREMA EKONOMSKOJ KLASIFIKACIJI</t>
  </si>
  <si>
    <t xml:space="preserve">UKUPNI PRIHODI: </t>
  </si>
  <si>
    <t>RAČUN PRIHODA I RASHODA</t>
  </si>
  <si>
    <t>IZVJEŠTAJ O  PRIHODIMA  I RASHODIMA  PREMA IZVORIMA FINANCIRANJA</t>
  </si>
  <si>
    <t>UKUPNI PRIHODI</t>
  </si>
  <si>
    <t>UKUPNI RASHODI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</si>
  <si>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</si>
  <si>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</si>
  <si>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</si>
  <si>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</si>
  <si>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</si>
  <si>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098 Usluge obrazovanja koje nisu drugdje svrstane</t>
  </si>
  <si>
    <t>0980 Usluge obrazovanja koje nisu drugdje svrstane</t>
  </si>
  <si>
    <t>IZVJEŠTAJ O RASHODIMA PREMA FUNKCIJSKOJ KLASIFIKACIJI</t>
  </si>
  <si>
    <t>II.  POSEBNI DIO</t>
  </si>
  <si>
    <t>IZVJEŠTAJ PO PROGRAMSKOJ KLASIFIKACIJI</t>
  </si>
  <si>
    <t>IZVORNI PLAN  2024.</t>
  </si>
  <si>
    <t>IZVORNI PLAN  2024*</t>
  </si>
  <si>
    <t xml:space="preserve">Članarine </t>
  </si>
  <si>
    <t>Prijenosi između pror.korisnika istog proračuna</t>
  </si>
  <si>
    <t>Tekući prijenosi između pror.kor.istog proračuna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</si>
  <si>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</si>
  <si>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 ("OSTVARENJE/IZVRŠENJE 1-12.2024."/"TEKUĆI PLAN 2024.")  iskazuje se kao "OSTVARENJE/IZVRŠENJE   1-12. 2024." /"IZVORNI PLAN 2024." ODNOSNO "REBALANS 2024." </t>
  </si>
  <si>
    <t>IZVORNI PLAN 2024.</t>
  </si>
  <si>
    <t>OSTVARENJE/IZVRŠENJE  1.1.-31.12.2023.</t>
  </si>
  <si>
    <t>OSTVARENJE/IZVRŠENJE  1.1.-31.12.2024.</t>
  </si>
  <si>
    <t xml:space="preserve">Tekući projekt  T100058  </t>
  </si>
  <si>
    <t>PRSTEN POTPORE VII</t>
  </si>
  <si>
    <t>Ostali nesp.rash.posl. (med)</t>
  </si>
  <si>
    <t>Tekući projekt T100006</t>
  </si>
  <si>
    <t>IZVJEŠTAJ O IZVRŠENJU FINANCIJSKOG PLANA PRORAČUNSKOG KORISNIKA JLP(R)S   ZA RAZDOBLJE 1.1.-31.12.2024. - OŠ POSAVSKI BREGI</t>
  </si>
  <si>
    <t>REBALANS 2024.</t>
  </si>
  <si>
    <t>24.3.2025.</t>
  </si>
  <si>
    <t>REBALANS 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</si>
</sst>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43" fontId="1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32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0" fontId="11" fillId="0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 vertical="center"/>
    </xf>
    <xf numFmtId="0" fontId="13" fillId="2" borderId="0" xfId="2" applyNumberFormat="1" applyFont="1" applyFill="1" applyBorder="1" applyAlignment="1" applyProtection="1"/>
    <xf numFmtId="0" fontId="12" fillId="5" borderId="1" xfId="2" applyNumberFormat="1" applyFont="1" applyFill="1" applyBorder="1" applyAlignment="1" applyProtection="1">
      <alignment horizontal="left"/>
    </xf>
    <xf numFmtId="0" fontId="12" fillId="5" borderId="2" xfId="2" applyNumberFormat="1" applyFont="1" applyFill="1" applyBorder="1" applyAlignment="1" applyProtection="1">
      <alignment wrapText="1"/>
    </xf>
    <xf numFmtId="165" fontId="13" fillId="2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/>
    </xf>
    <xf numFmtId="0" fontId="12" fillId="6" borderId="1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wrapText="1"/>
    </xf>
    <xf numFmtId="0" fontId="12" fillId="7" borderId="1" xfId="2" applyNumberFormat="1" applyFont="1" applyFill="1" applyBorder="1" applyAlignment="1" applyProtection="1">
      <alignment wrapText="1"/>
    </xf>
    <xf numFmtId="0" fontId="12" fillId="7" borderId="2" xfId="2" applyNumberFormat="1" applyFont="1" applyFill="1" applyBorder="1" applyAlignment="1" applyProtection="1">
      <alignment wrapText="1"/>
    </xf>
    <xf numFmtId="0" fontId="15" fillId="8" borderId="1" xfId="2" applyNumberFormat="1" applyFont="1" applyFill="1" applyBorder="1" applyAlignment="1" applyProtection="1">
      <alignment horizontal="center" wrapText="1"/>
    </xf>
    <xf numFmtId="0" fontId="15" fillId="8" borderId="2" xfId="2" applyNumberFormat="1" applyFont="1" applyFill="1" applyBorder="1" applyAlignment="1" applyProtection="1">
      <alignment wrapText="1"/>
    </xf>
    <xf numFmtId="0" fontId="13" fillId="0" borderId="2" xfId="2" applyNumberFormat="1" applyFont="1" applyFill="1" applyBorder="1" applyAlignment="1" applyProtection="1">
      <alignment horizontal="center"/>
    </xf>
    <xf numFmtId="0" fontId="13" fillId="0" borderId="2" xfId="2" applyNumberFormat="1" applyFont="1" applyFill="1" applyBorder="1" applyAlignment="1" applyProtection="1">
      <alignment wrapText="1"/>
    </xf>
    <xf numFmtId="165" fontId="11" fillId="2" borderId="0" xfId="2" applyNumberFormat="1" applyFont="1" applyFill="1" applyBorder="1" applyAlignment="1" applyProtection="1"/>
    <xf numFmtId="0" fontId="11" fillId="0" borderId="2" xfId="2" applyNumberFormat="1" applyFont="1" applyFill="1" applyBorder="1" applyAlignment="1" applyProtection="1">
      <alignment horizontal="left"/>
    </xf>
    <xf numFmtId="0" fontId="11" fillId="0" borderId="2" xfId="2" applyNumberFormat="1" applyFont="1" applyFill="1" applyBorder="1" applyAlignment="1" applyProtection="1">
      <alignment wrapText="1"/>
    </xf>
    <xf numFmtId="0" fontId="12" fillId="6" borderId="1" xfId="2" applyNumberFormat="1" applyFont="1" applyFill="1" applyBorder="1" applyAlignment="1" applyProtection="1">
      <alignment vertical="center" wrapText="1"/>
    </xf>
    <xf numFmtId="0" fontId="11" fillId="2" borderId="2" xfId="2" applyNumberFormat="1" applyFont="1" applyFill="1" applyBorder="1" applyAlignment="1" applyProtection="1">
      <alignment horizontal="left"/>
    </xf>
    <xf numFmtId="0" fontId="11" fillId="2" borderId="2" xfId="2" applyNumberFormat="1" applyFont="1" applyFill="1" applyBorder="1" applyAlignment="1" applyProtection="1">
      <alignment wrapText="1"/>
    </xf>
    <xf numFmtId="0" fontId="11" fillId="2" borderId="1" xfId="2" applyNumberFormat="1" applyFont="1" applyFill="1" applyBorder="1" applyAlignment="1" applyProtection="1">
      <alignment horizontal="left"/>
    </xf>
    <xf numFmtId="0" fontId="13" fillId="2" borderId="2" xfId="2" applyNumberFormat="1" applyFont="1" applyFill="1" applyBorder="1" applyAlignment="1" applyProtection="1">
      <alignment horizontal="center"/>
    </xf>
    <xf numFmtId="0" fontId="13" fillId="2" borderId="2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vertical="center" wrapText="1"/>
    </xf>
    <xf numFmtId="0" fontId="12" fillId="9" borderId="1" xfId="2" applyNumberFormat="1" applyFont="1" applyFill="1" applyBorder="1" applyAlignment="1" applyProtection="1">
      <alignment wrapText="1"/>
    </xf>
    <xf numFmtId="0" fontId="12" fillId="9" borderId="2" xfId="2" applyNumberFormat="1" applyFont="1" applyFill="1" applyBorder="1" applyAlignment="1" applyProtection="1">
      <alignment wrapText="1"/>
    </xf>
    <xf numFmtId="0" fontId="11" fillId="0" borderId="3" xfId="2" applyNumberFormat="1" applyFont="1" applyFill="1" applyBorder="1" applyAlignment="1" applyProtection="1">
      <alignment wrapText="1"/>
    </xf>
    <xf numFmtId="0" fontId="12" fillId="0" borderId="2" xfId="2" applyNumberFormat="1" applyFont="1" applyFill="1" applyBorder="1" applyAlignment="1" applyProtection="1">
      <alignment wrapText="1"/>
    </xf>
    <xf numFmtId="0" fontId="11" fillId="0" borderId="1" xfId="2" applyNumberFormat="1" applyFont="1" applyFill="1" applyBorder="1" applyAlignment="1" applyProtection="1">
      <alignment horizontal="left"/>
    </xf>
    <xf numFmtId="0" fontId="11" fillId="2" borderId="4" xfId="2" applyNumberFormat="1" applyFont="1" applyFill="1" applyBorder="1" applyAlignment="1" applyProtection="1">
      <alignment horizontal="left"/>
    </xf>
    <xf numFmtId="0" fontId="11" fillId="0" borderId="4" xfId="2" applyNumberFormat="1" applyFont="1" applyFill="1" applyBorder="1" applyAlignment="1" applyProtection="1">
      <alignment wrapText="1"/>
    </xf>
    <xf numFmtId="0" fontId="12" fillId="7" borderId="5" xfId="2" applyNumberFormat="1" applyFont="1" applyFill="1" applyBorder="1" applyAlignment="1" applyProtection="1">
      <alignment wrapText="1"/>
    </xf>
    <xf numFmtId="0" fontId="12" fillId="7" borderId="6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left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left"/>
    </xf>
    <xf numFmtId="0" fontId="12" fillId="3" borderId="0" xfId="2" applyNumberFormat="1" applyFont="1" applyFill="1" applyBorder="1" applyAlignment="1" applyProtection="1">
      <alignment horizontal="center"/>
    </xf>
    <xf numFmtId="0" fontId="16" fillId="3" borderId="0" xfId="2" applyNumberFormat="1" applyFont="1" applyFill="1" applyBorder="1" applyAlignment="1" applyProtection="1">
      <alignment wrapText="1"/>
    </xf>
    <xf numFmtId="0" fontId="16" fillId="3" borderId="0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/>
    <xf numFmtId="164" fontId="12" fillId="6" borderId="2" xfId="3" applyNumberFormat="1" applyFont="1" applyFill="1" applyBorder="1" applyAlignment="1" applyProtection="1"/>
    <xf numFmtId="164" fontId="12" fillId="7" borderId="2" xfId="3" applyNumberFormat="1" applyFont="1" applyFill="1" applyBorder="1" applyAlignment="1" applyProtection="1"/>
    <xf numFmtId="164" fontId="12" fillId="8" borderId="2" xfId="3" applyNumberFormat="1" applyFont="1" applyFill="1" applyBorder="1" applyAlignment="1" applyProtection="1"/>
    <xf numFmtId="164" fontId="12" fillId="0" borderId="2" xfId="3" applyNumberFormat="1" applyFont="1" applyFill="1" applyBorder="1" applyAlignment="1" applyProtection="1"/>
    <xf numFmtId="164" fontId="16" fillId="0" borderId="2" xfId="3" applyNumberFormat="1" applyFont="1" applyFill="1" applyBorder="1" applyAlignment="1" applyProtection="1"/>
    <xf numFmtId="164" fontId="16" fillId="0" borderId="2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>
      <alignment horizontal="right"/>
    </xf>
    <xf numFmtId="164" fontId="16" fillId="2" borderId="2" xfId="3" applyNumberFormat="1" applyFont="1" applyFill="1" applyBorder="1" applyAlignment="1" applyProtection="1"/>
    <xf numFmtId="164" fontId="12" fillId="2" borderId="2" xfId="3" applyNumberFormat="1" applyFont="1" applyFill="1" applyBorder="1" applyAlignment="1" applyProtection="1"/>
    <xf numFmtId="164" fontId="12" fillId="5" borderId="2" xfId="3" applyNumberFormat="1" applyFont="1" applyFill="1" applyBorder="1" applyAlignment="1" applyProtection="1"/>
    <xf numFmtId="164" fontId="12" fillId="9" borderId="2" xfId="3" applyNumberFormat="1" applyFont="1" applyFill="1" applyBorder="1" applyAlignment="1" applyProtection="1"/>
    <xf numFmtId="164" fontId="12" fillId="0" borderId="4" xfId="3" applyNumberFormat="1" applyFont="1" applyFill="1" applyBorder="1" applyAlignment="1" applyProtection="1"/>
    <xf numFmtId="164" fontId="16" fillId="0" borderId="4" xfId="3" applyNumberFormat="1" applyFont="1" applyFill="1" applyBorder="1" applyAlignment="1" applyProtection="1"/>
    <xf numFmtId="164" fontId="16" fillId="0" borderId="4" xfId="2" applyNumberFormat="1" applyFont="1" applyFill="1" applyBorder="1" applyAlignment="1" applyProtection="1"/>
    <xf numFmtId="164" fontId="12" fillId="7" borderId="6" xfId="3" applyNumberFormat="1" applyFont="1" applyFill="1" applyBorder="1" applyAlignment="1" applyProtection="1"/>
    <xf numFmtId="164" fontId="12" fillId="11" borderId="2" xfId="3" applyNumberFormat="1" applyFont="1" applyFill="1" applyBorder="1" applyAlignment="1" applyProtection="1"/>
    <xf numFmtId="164" fontId="12" fillId="10" borderId="2" xfId="3" applyNumberFormat="1" applyFont="1" applyFill="1" applyBorder="1" applyAlignment="1" applyProtection="1"/>
    <xf numFmtId="0" fontId="6" fillId="0" borderId="0" xfId="6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0" fontId="22" fillId="2" borderId="2" xfId="6" applyNumberFormat="1" applyFont="1" applyFill="1" applyBorder="1" applyAlignment="1" applyProtection="1">
      <alignment horizontal="left" vertical="center" wrapText="1"/>
    </xf>
    <xf numFmtId="4" fontId="11" fillId="2" borderId="3" xfId="6" applyNumberFormat="1" applyFont="1" applyFill="1" applyBorder="1" applyAlignment="1">
      <alignment horizontal="right"/>
    </xf>
    <xf numFmtId="0" fontId="22" fillId="9" borderId="2" xfId="6" applyNumberFormat="1" applyFont="1" applyFill="1" applyBorder="1" applyAlignment="1" applyProtection="1">
      <alignment horizontal="left" vertical="center" wrapText="1"/>
    </xf>
    <xf numFmtId="0" fontId="23" fillId="2" borderId="2" xfId="6" quotePrefix="1" applyFont="1" applyFill="1" applyBorder="1" applyAlignment="1">
      <alignment horizontal="left" vertical="center"/>
    </xf>
    <xf numFmtId="4" fontId="11" fillId="2" borderId="2" xfId="6" applyNumberFormat="1" applyFont="1" applyFill="1" applyBorder="1" applyAlignment="1">
      <alignment horizontal="right"/>
    </xf>
    <xf numFmtId="0" fontId="22" fillId="2" borderId="2" xfId="6" quotePrefix="1" applyFont="1" applyFill="1" applyBorder="1" applyAlignment="1">
      <alignment horizontal="left" vertical="center"/>
    </xf>
    <xf numFmtId="0" fontId="23" fillId="2" borderId="2" xfId="6" applyFont="1" applyFill="1" applyBorder="1" applyAlignment="1">
      <alignment horizontal="left" vertical="center"/>
    </xf>
    <xf numFmtId="0" fontId="23" fillId="2" borderId="2" xfId="6" applyNumberFormat="1" applyFont="1" applyFill="1" applyBorder="1" applyAlignment="1" applyProtection="1">
      <alignment horizontal="left" vertical="center" wrapText="1"/>
    </xf>
    <xf numFmtId="0" fontId="24" fillId="2" borderId="0" xfId="6" applyNumberFormat="1" applyFont="1" applyFill="1" applyBorder="1" applyAlignment="1" applyProtection="1">
      <alignment horizontal="center" vertical="center" wrapText="1"/>
    </xf>
    <xf numFmtId="4" fontId="19" fillId="0" borderId="0" xfId="6" applyNumberFormat="1" applyFont="1" applyBorder="1"/>
    <xf numFmtId="4" fontId="13" fillId="2" borderId="3" xfId="6" applyNumberFormat="1" applyFont="1" applyFill="1" applyBorder="1" applyAlignment="1">
      <alignment horizontal="right"/>
    </xf>
    <xf numFmtId="0" fontId="5" fillId="0" borderId="0" xfId="7"/>
    <xf numFmtId="0" fontId="25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/>
    <xf numFmtId="0" fontId="13" fillId="2" borderId="2" xfId="6" applyNumberFormat="1" applyFont="1" applyFill="1" applyBorder="1" applyAlignment="1" applyProtection="1">
      <alignment horizontal="center" vertical="center" wrapText="1"/>
    </xf>
    <xf numFmtId="0" fontId="13" fillId="2" borderId="3" xfId="6" applyNumberFormat="1" applyFont="1" applyFill="1" applyBorder="1" applyAlignment="1" applyProtection="1">
      <alignment horizontal="center" vertical="center" wrapText="1"/>
    </xf>
    <xf numFmtId="0" fontId="29" fillId="2" borderId="2" xfId="6" quotePrefix="1" applyFont="1" applyFill="1" applyBorder="1" applyAlignment="1">
      <alignment horizontal="left" vertical="center"/>
    </xf>
    <xf numFmtId="0" fontId="30" fillId="2" borderId="2" xfId="6" quotePrefix="1" applyFont="1" applyFill="1" applyBorder="1" applyAlignment="1">
      <alignment horizontal="left" vertical="center"/>
    </xf>
    <xf numFmtId="0" fontId="22" fillId="13" borderId="2" xfId="6" applyNumberFormat="1" applyFont="1" applyFill="1" applyBorder="1" applyAlignment="1" applyProtection="1">
      <alignment horizontal="left" vertical="center" wrapText="1"/>
    </xf>
    <xf numFmtId="0" fontId="23" fillId="2" borderId="2" xfId="6" applyNumberFormat="1" applyFont="1" applyFill="1" applyBorder="1" applyAlignment="1" applyProtection="1">
      <alignment vertical="center" wrapText="1"/>
    </xf>
    <xf numFmtId="0" fontId="30" fillId="2" borderId="2" xfId="6" quotePrefix="1" applyFont="1" applyFill="1" applyBorder="1" applyAlignment="1">
      <alignment horizontal="left" vertical="center" wrapText="1"/>
    </xf>
    <xf numFmtId="0" fontId="29" fillId="2" borderId="2" xfId="6" applyNumberFormat="1" applyFont="1" applyFill="1" applyBorder="1" applyAlignment="1" applyProtection="1">
      <alignment vertical="center" wrapText="1"/>
    </xf>
    <xf numFmtId="0" fontId="30" fillId="2" borderId="2" xfId="6" applyNumberFormat="1" applyFont="1" applyFill="1" applyBorder="1" applyAlignment="1" applyProtection="1">
      <alignment vertical="center" wrapText="1"/>
    </xf>
    <xf numFmtId="0" fontId="29" fillId="2" borderId="2" xfId="6" applyNumberFormat="1" applyFont="1" applyFill="1" applyBorder="1" applyAlignment="1" applyProtection="1">
      <alignment horizontal="left" vertical="center" wrapText="1"/>
    </xf>
    <xf numFmtId="4" fontId="13" fillId="13" borderId="3" xfId="6" applyNumberFormat="1" applyFont="1" applyFill="1" applyBorder="1" applyAlignment="1">
      <alignment horizontal="right"/>
    </xf>
    <xf numFmtId="4" fontId="13" fillId="2" borderId="2" xfId="6" applyNumberFormat="1" applyFont="1" applyFill="1" applyBorder="1" applyAlignment="1">
      <alignment horizontal="right"/>
    </xf>
    <xf numFmtId="1" fontId="13" fillId="2" borderId="3" xfId="6" applyNumberFormat="1" applyFont="1" applyFill="1" applyBorder="1" applyAlignment="1" applyProtection="1">
      <alignment horizontal="center" vertical="center" wrapText="1"/>
    </xf>
    <xf numFmtId="0" fontId="22" fillId="9" borderId="2" xfId="6" quotePrefix="1" applyFont="1" applyFill="1" applyBorder="1" applyAlignment="1">
      <alignment horizontal="left" vertical="center"/>
    </xf>
    <xf numFmtId="0" fontId="17" fillId="9" borderId="2" xfId="6" applyNumberFormat="1" applyFont="1" applyFill="1" applyBorder="1" applyAlignment="1" applyProtection="1">
      <alignment vertical="center" wrapText="1"/>
    </xf>
    <xf numFmtId="0" fontId="5" fillId="0" borderId="2" xfId="6" applyFont="1" applyBorder="1"/>
    <xf numFmtId="0" fontId="19" fillId="0" borderId="2" xfId="6" applyFont="1" applyBorder="1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4" fontId="13" fillId="9" borderId="3" xfId="6" applyNumberFormat="1" applyFont="1" applyFill="1" applyBorder="1" applyAlignment="1">
      <alignment horizontal="right"/>
    </xf>
    <xf numFmtId="0" fontId="22" fillId="10" borderId="2" xfId="6" applyFont="1" applyFill="1" applyBorder="1" applyAlignment="1">
      <alignment horizontal="left" vertical="center"/>
    </xf>
    <xf numFmtId="0" fontId="22" fillId="10" borderId="2" xfId="6" applyNumberFormat="1" applyFont="1" applyFill="1" applyBorder="1" applyAlignment="1" applyProtection="1">
      <alignment vertical="center" wrapText="1"/>
    </xf>
    <xf numFmtId="4" fontId="13" fillId="10" borderId="3" xfId="6" applyNumberFormat="1" applyFont="1" applyFill="1" applyBorder="1" applyAlignment="1">
      <alignment horizontal="right"/>
    </xf>
    <xf numFmtId="0" fontId="22" fillId="10" borderId="2" xfId="6" applyNumberFormat="1" applyFont="1" applyFill="1" applyBorder="1" applyAlignment="1" applyProtection="1">
      <alignment horizontal="left" vertical="center" wrapText="1"/>
    </xf>
    <xf numFmtId="0" fontId="13" fillId="4" borderId="2" xfId="6" applyNumberFormat="1" applyFont="1" applyFill="1" applyBorder="1" applyAlignment="1" applyProtection="1">
      <alignment horizontal="center" vertical="center" wrapText="1"/>
    </xf>
    <xf numFmtId="0" fontId="13" fillId="4" borderId="3" xfId="6" applyNumberFormat="1" applyFont="1" applyFill="1" applyBorder="1" applyAlignment="1" applyProtection="1">
      <alignment horizontal="left" vertical="center" wrapText="1"/>
    </xf>
    <xf numFmtId="4" fontId="13" fillId="4" borderId="3" xfId="6" applyNumberFormat="1" applyFont="1" applyFill="1" applyBorder="1" applyAlignment="1" applyProtection="1">
      <alignment horizontal="right" vertical="center" wrapText="1"/>
    </xf>
    <xf numFmtId="1" fontId="13" fillId="4" borderId="3" xfId="6" applyNumberFormat="1" applyFont="1" applyFill="1" applyBorder="1" applyAlignment="1" applyProtection="1">
      <alignment horizontal="center" vertical="center" wrapText="1"/>
    </xf>
    <xf numFmtId="0" fontId="13" fillId="12" borderId="2" xfId="6" applyNumberFormat="1" applyFont="1" applyFill="1" applyBorder="1" applyAlignment="1" applyProtection="1">
      <alignment horizontal="left" vertical="center" wrapText="1"/>
    </xf>
    <xf numFmtId="0" fontId="13" fillId="12" borderId="3" xfId="6" applyNumberFormat="1" applyFont="1" applyFill="1" applyBorder="1" applyAlignment="1" applyProtection="1">
      <alignment horizontal="left" vertical="center" wrapText="1"/>
    </xf>
    <xf numFmtId="0" fontId="22" fillId="12" borderId="2" xfId="6" quotePrefix="1" applyFont="1" applyFill="1" applyBorder="1" applyAlignment="1">
      <alignment horizontal="left" vertical="center"/>
    </xf>
    <xf numFmtId="0" fontId="22" fillId="12" borderId="2" xfId="6" applyNumberFormat="1" applyFont="1" applyFill="1" applyBorder="1" applyAlignment="1" applyProtection="1">
      <alignment horizontal="left" vertical="center" wrapText="1"/>
    </xf>
    <xf numFmtId="0" fontId="17" fillId="12" borderId="2" xfId="6" applyNumberFormat="1" applyFont="1" applyFill="1" applyBorder="1" applyAlignment="1" applyProtection="1">
      <alignment vertical="center" wrapText="1"/>
    </xf>
    <xf numFmtId="4" fontId="13" fillId="12" borderId="3" xfId="6" applyNumberFormat="1" applyFont="1" applyFill="1" applyBorder="1" applyAlignment="1">
      <alignment horizontal="right"/>
    </xf>
    <xf numFmtId="4" fontId="13" fillId="12" borderId="3" xfId="6" applyNumberFormat="1" applyFont="1" applyFill="1" applyBorder="1" applyAlignment="1" applyProtection="1">
      <alignment horizontal="right" vertical="center" wrapText="1"/>
    </xf>
    <xf numFmtId="0" fontId="31" fillId="12" borderId="3" xfId="6" applyNumberFormat="1" applyFont="1" applyFill="1" applyBorder="1" applyAlignment="1" applyProtection="1">
      <alignment horizontal="center" vertical="center" wrapText="1"/>
    </xf>
    <xf numFmtId="0" fontId="30" fillId="12" borderId="2" xfId="6" quotePrefix="1" applyFont="1" applyFill="1" applyBorder="1" applyAlignment="1">
      <alignment horizontal="center" vertical="center"/>
    </xf>
    <xf numFmtId="0" fontId="30" fillId="12" borderId="2" xfId="6" applyNumberFormat="1" applyFont="1" applyFill="1" applyBorder="1" applyAlignment="1" applyProtection="1">
      <alignment horizontal="center" vertical="center" wrapText="1"/>
    </xf>
    <xf numFmtId="0" fontId="13" fillId="10" borderId="2" xfId="6" applyNumberFormat="1" applyFont="1" applyFill="1" applyBorder="1" applyAlignment="1" applyProtection="1">
      <alignment horizontal="center" vertical="center" wrapText="1"/>
    </xf>
    <xf numFmtId="0" fontId="13" fillId="10" borderId="3" xfId="6" applyNumberFormat="1" applyFont="1" applyFill="1" applyBorder="1" applyAlignment="1" applyProtection="1">
      <alignment horizontal="center" vertical="center" wrapText="1"/>
    </xf>
    <xf numFmtId="4" fontId="13" fillId="10" borderId="3" xfId="6" applyNumberFormat="1" applyFont="1" applyFill="1" applyBorder="1" applyAlignment="1" applyProtection="1">
      <alignment horizontal="right" vertical="center" wrapText="1"/>
    </xf>
    <xf numFmtId="0" fontId="22" fillId="12" borderId="6" xfId="6" quotePrefix="1" applyFont="1" applyFill="1" applyBorder="1" applyAlignment="1">
      <alignment horizontal="left" vertical="center"/>
    </xf>
    <xf numFmtId="0" fontId="23" fillId="10" borderId="2" xfId="6" applyNumberFormat="1" applyFont="1" applyFill="1" applyBorder="1" applyAlignment="1" applyProtection="1">
      <alignment horizontal="left" vertical="center" wrapText="1"/>
    </xf>
    <xf numFmtId="0" fontId="19" fillId="10" borderId="2" xfId="6" applyFont="1" applyFill="1" applyBorder="1" applyAlignment="1">
      <alignment horizontal="center"/>
    </xf>
    <xf numFmtId="4" fontId="13" fillId="10" borderId="2" xfId="6" applyNumberFormat="1" applyFont="1" applyFill="1" applyBorder="1" applyAlignment="1">
      <alignment horizontal="right"/>
    </xf>
    <xf numFmtId="4" fontId="19" fillId="12" borderId="2" xfId="8" applyNumberFormat="1" applyFont="1" applyFill="1" applyBorder="1"/>
    <xf numFmtId="4" fontId="19" fillId="0" borderId="2" xfId="8" applyNumberFormat="1" applyFont="1" applyBorder="1"/>
    <xf numFmtId="4" fontId="6" fillId="0" borderId="2" xfId="8" applyNumberFormat="1" applyFont="1" applyBorder="1"/>
    <xf numFmtId="0" fontId="19" fillId="10" borderId="3" xfId="6" applyFont="1" applyFill="1" applyBorder="1" applyAlignment="1">
      <alignment horizontal="center"/>
    </xf>
    <xf numFmtId="4" fontId="19" fillId="10" borderId="3" xfId="8" applyNumberFormat="1" applyFont="1" applyFill="1" applyBorder="1"/>
    <xf numFmtId="0" fontId="23" fillId="10" borderId="2" xfId="6" quotePrefix="1" applyFont="1" applyFill="1" applyBorder="1" applyAlignment="1">
      <alignment horizontal="left" vertical="center"/>
    </xf>
    <xf numFmtId="0" fontId="22" fillId="10" borderId="2" xfId="6" quotePrefix="1" applyFont="1" applyFill="1" applyBorder="1" applyAlignment="1">
      <alignment horizontal="center" vertical="center"/>
    </xf>
    <xf numFmtId="4" fontId="4" fillId="0" borderId="2" xfId="8" applyNumberFormat="1" applyFont="1" applyBorder="1"/>
    <xf numFmtId="0" fontId="23" fillId="2" borderId="3" xfId="6" quotePrefix="1" applyFont="1" applyFill="1" applyBorder="1" applyAlignment="1">
      <alignment horizontal="left" vertical="center"/>
    </xf>
    <xf numFmtId="0" fontId="13" fillId="0" borderId="1" xfId="2" applyNumberFormat="1" applyFont="1" applyFill="1" applyBorder="1" applyAlignment="1" applyProtection="1">
      <alignment horizontal="center"/>
    </xf>
    <xf numFmtId="164" fontId="12" fillId="9" borderId="6" xfId="3" applyNumberFormat="1" applyFont="1" applyFill="1" applyBorder="1" applyAlignment="1" applyProtection="1"/>
    <xf numFmtId="0" fontId="11" fillId="0" borderId="9" xfId="2" applyNumberFormat="1" applyFont="1" applyFill="1" applyBorder="1" applyAlignment="1" applyProtection="1"/>
    <xf numFmtId="0" fontId="29" fillId="2" borderId="2" xfId="6" quotePrefix="1" applyFont="1" applyFill="1" applyBorder="1" applyAlignment="1">
      <alignment horizontal="left" vertical="center" wrapText="1"/>
    </xf>
    <xf numFmtId="0" fontId="22" fillId="7" borderId="2" xfId="6" quotePrefix="1" applyFont="1" applyFill="1" applyBorder="1" applyAlignment="1">
      <alignment horizontal="left" vertical="center"/>
    </xf>
    <xf numFmtId="4" fontId="13" fillId="7" borderId="3" xfId="6" applyNumberFormat="1" applyFont="1" applyFill="1" applyBorder="1" applyAlignment="1">
      <alignment horizontal="right"/>
    </xf>
    <xf numFmtId="0" fontId="22" fillId="2" borderId="6" xfId="6" quotePrefix="1" applyFont="1" applyFill="1" applyBorder="1" applyAlignment="1">
      <alignment horizontal="left" vertical="center"/>
    </xf>
    <xf numFmtId="4" fontId="19" fillId="2" borderId="2" xfId="8" applyNumberFormat="1" applyFont="1" applyFill="1" applyBorder="1"/>
    <xf numFmtId="0" fontId="23" fillId="2" borderId="6" xfId="6" quotePrefix="1" applyFont="1" applyFill="1" applyBorder="1" applyAlignment="1">
      <alignment horizontal="left" vertical="center"/>
    </xf>
    <xf numFmtId="4" fontId="3" fillId="2" borderId="2" xfId="8" applyNumberFormat="1" applyFont="1" applyFill="1" applyBorder="1"/>
    <xf numFmtId="0" fontId="21" fillId="0" borderId="0" xfId="6" applyFont="1" applyAlignment="1">
      <alignment vertical="center" wrapText="1"/>
    </xf>
    <xf numFmtId="0" fontId="11" fillId="0" borderId="2" xfId="2" applyNumberFormat="1" applyFont="1" applyFill="1" applyBorder="1" applyAlignment="1" applyProtection="1">
      <alignment horizontal="left" wrapText="1"/>
    </xf>
    <xf numFmtId="164" fontId="12" fillId="4" borderId="6" xfId="2" applyNumberFormat="1" applyFont="1" applyFill="1" applyBorder="1" applyAlignment="1" applyProtection="1"/>
    <xf numFmtId="164" fontId="16" fillId="0" borderId="11" xfId="3" applyNumberFormat="1" applyFont="1" applyFill="1" applyBorder="1" applyAlignment="1" applyProtection="1"/>
    <xf numFmtId="164" fontId="16" fillId="0" borderId="11" xfId="2" applyNumberFormat="1" applyFont="1" applyFill="1" applyBorder="1" applyAlignment="1" applyProtection="1"/>
    <xf numFmtId="0" fontId="21" fillId="0" borderId="0" xfId="6" applyFont="1" applyAlignment="1">
      <alignment vertical="center" wrapText="1"/>
    </xf>
    <xf numFmtId="0" fontId="21" fillId="0" borderId="0" xfId="6" applyFont="1" applyAlignment="1">
      <alignment vertical="center" wrapText="1"/>
    </xf>
    <xf numFmtId="0" fontId="22" fillId="2" borderId="3" xfId="6" quotePrefix="1" applyFont="1" applyFill="1" applyBorder="1" applyAlignment="1">
      <alignment horizontal="left" vertical="center"/>
    </xf>
    <xf numFmtId="4" fontId="13" fillId="2" borderId="3" xfId="6" applyNumberFormat="1" applyFont="1" applyFill="1" applyBorder="1" applyAlignment="1" applyProtection="1">
      <alignment horizontal="right" vertical="center" wrapText="1"/>
    </xf>
    <xf numFmtId="1" fontId="13" fillId="10" borderId="3" xfId="6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5" fillId="0" borderId="0" xfId="7" quotePrefix="1" applyNumberFormat="1" applyFont="1" applyFill="1" applyBorder="1" applyAlignment="1" applyProtection="1">
      <alignment horizontal="center" vertical="center" wrapText="1"/>
    </xf>
    <xf numFmtId="0" fontId="34" fillId="2" borderId="2" xfId="7" applyNumberFormat="1" applyFont="1" applyFill="1" applyBorder="1" applyAlignment="1" applyProtection="1">
      <alignment horizontal="center" vertical="center" wrapText="1"/>
    </xf>
    <xf numFmtId="0" fontId="16" fillId="2" borderId="2" xfId="7" applyNumberFormat="1" applyFont="1" applyFill="1" applyBorder="1" applyAlignment="1" applyProtection="1">
      <alignment horizontal="center" vertical="center" wrapText="1"/>
    </xf>
    <xf numFmtId="4" fontId="16" fillId="12" borderId="2" xfId="7" applyNumberFormat="1" applyFont="1" applyFill="1" applyBorder="1" applyAlignment="1">
      <alignment horizontal="right"/>
    </xf>
    <xf numFmtId="4" fontId="16" fillId="0" borderId="2" xfId="7" applyNumberFormat="1" applyFont="1" applyFill="1" applyBorder="1" applyAlignment="1">
      <alignment horizontal="right"/>
    </xf>
    <xf numFmtId="4" fontId="16" fillId="0" borderId="2" xfId="7" applyNumberFormat="1" applyFont="1" applyBorder="1" applyAlignment="1">
      <alignment horizontal="right"/>
    </xf>
    <xf numFmtId="0" fontId="35" fillId="12" borderId="1" xfId="7" applyFont="1" applyFill="1" applyBorder="1" applyAlignment="1">
      <alignment horizontal="left" vertical="center"/>
    </xf>
    <xf numFmtId="0" fontId="35" fillId="12" borderId="10" xfId="7" applyNumberFormat="1" applyFont="1" applyFill="1" applyBorder="1" applyAlignment="1" applyProtection="1">
      <alignment vertical="center"/>
    </xf>
    <xf numFmtId="0" fontId="33" fillId="0" borderId="0" xfId="7" applyNumberFormat="1" applyFont="1" applyFill="1" applyBorder="1" applyAlignment="1" applyProtection="1">
      <alignment horizontal="center" vertical="center" wrapText="1"/>
    </xf>
    <xf numFmtId="0" fontId="33" fillId="0" borderId="0" xfId="7" applyNumberFormat="1" applyFont="1" applyFill="1" applyBorder="1" applyAlignment="1" applyProtection="1">
      <alignment vertical="center" wrapText="1"/>
    </xf>
    <xf numFmtId="0" fontId="5" fillId="0" borderId="0" xfId="7" applyBorder="1"/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3" fontId="18" fillId="0" borderId="0" xfId="0" applyNumberFormat="1" applyFont="1" applyBorder="1" applyAlignment="1">
      <alignment horizontal="right"/>
    </xf>
    <xf numFmtId="0" fontId="36" fillId="0" borderId="2" xfId="7" applyFont="1" applyBorder="1" applyAlignment="1">
      <alignment horizontal="center"/>
    </xf>
    <xf numFmtId="2" fontId="28" fillId="0" borderId="2" xfId="7" applyNumberFormat="1" applyFont="1" applyBorder="1" applyAlignment="1">
      <alignment horizontal="center"/>
    </xf>
    <xf numFmtId="2" fontId="28" fillId="12" borderId="2" xfId="7" applyNumberFormat="1" applyFont="1" applyFill="1" applyBorder="1" applyAlignment="1">
      <alignment horizontal="center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3" fontId="16" fillId="0" borderId="2" xfId="7" applyNumberFormat="1" applyFont="1" applyBorder="1" applyAlignment="1">
      <alignment horizontal="right"/>
    </xf>
    <xf numFmtId="3" fontId="16" fillId="12" borderId="2" xfId="7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37" fillId="0" borderId="0" xfId="0" applyFont="1"/>
    <xf numFmtId="0" fontId="28" fillId="0" borderId="2" xfId="7" applyFont="1" applyBorder="1" applyAlignment="1">
      <alignment horizontal="center"/>
    </xf>
    <xf numFmtId="0" fontId="28" fillId="12" borderId="2" xfId="7" applyFont="1" applyFill="1" applyBorder="1" applyAlignment="1">
      <alignment horizontal="center"/>
    </xf>
    <xf numFmtId="0" fontId="16" fillId="13" borderId="2" xfId="7" applyNumberFormat="1" applyFont="1" applyFill="1" applyBorder="1" applyAlignment="1" applyProtection="1">
      <alignment horizontal="center" vertical="center" wrapText="1"/>
    </xf>
    <xf numFmtId="0" fontId="16" fillId="13" borderId="2" xfId="6" applyNumberFormat="1" applyFont="1" applyFill="1" applyBorder="1" applyAlignment="1" applyProtection="1">
      <alignment horizontal="center" vertical="center" wrapText="1"/>
    </xf>
    <xf numFmtId="0" fontId="34" fillId="2" borderId="2" xfId="6" applyNumberFormat="1" applyFont="1" applyFill="1" applyBorder="1" applyAlignment="1" applyProtection="1">
      <alignment horizontal="center" vertical="center" wrapText="1"/>
    </xf>
    <xf numFmtId="0" fontId="34" fillId="2" borderId="3" xfId="6" applyNumberFormat="1" applyFont="1" applyFill="1" applyBorder="1" applyAlignment="1" applyProtection="1">
      <alignment horizontal="center" vertical="center" wrapText="1"/>
    </xf>
    <xf numFmtId="1" fontId="13" fillId="13" borderId="3" xfId="6" applyNumberFormat="1" applyFont="1" applyFill="1" applyBorder="1" applyAlignment="1" applyProtection="1">
      <alignment horizontal="center" vertical="center" wrapText="1"/>
    </xf>
    <xf numFmtId="0" fontId="30" fillId="2" borderId="2" xfId="6" applyNumberFormat="1" applyFont="1" applyFill="1" applyBorder="1" applyAlignment="1" applyProtection="1">
      <alignment horizontal="left" vertical="center" wrapText="1"/>
    </xf>
    <xf numFmtId="4" fontId="13" fillId="4" borderId="3" xfId="6" applyNumberFormat="1" applyFont="1" applyFill="1" applyBorder="1" applyAlignment="1">
      <alignment horizontal="right"/>
    </xf>
    <xf numFmtId="0" fontId="16" fillId="2" borderId="3" xfId="6" applyNumberFormat="1" applyFont="1" applyFill="1" applyBorder="1" applyAlignment="1" applyProtection="1">
      <alignment horizontal="center" vertical="center" wrapText="1"/>
    </xf>
    <xf numFmtId="4" fontId="13" fillId="13" borderId="3" xfId="6" applyNumberFormat="1" applyFont="1" applyFill="1" applyBorder="1" applyAlignment="1" applyProtection="1">
      <alignment horizontal="center" vertical="center" wrapText="1"/>
    </xf>
    <xf numFmtId="4" fontId="13" fillId="2" borderId="3" xfId="6" applyNumberFormat="1" applyFont="1" applyFill="1" applyBorder="1" applyAlignment="1" applyProtection="1">
      <alignment horizontal="center" vertical="center" wrapText="1"/>
    </xf>
    <xf numFmtId="4" fontId="13" fillId="4" borderId="3" xfId="6" applyNumberFormat="1" applyFont="1" applyFill="1" applyBorder="1" applyAlignment="1" applyProtection="1">
      <alignment horizontal="center" vertical="center" wrapText="1"/>
    </xf>
    <xf numFmtId="4" fontId="13" fillId="10" borderId="3" xfId="6" applyNumberFormat="1" applyFont="1" applyFill="1" applyBorder="1" applyAlignment="1" applyProtection="1">
      <alignment horizontal="center" vertical="center" wrapText="1"/>
    </xf>
    <xf numFmtId="0" fontId="34" fillId="4" borderId="2" xfId="6" applyNumberFormat="1" applyFont="1" applyFill="1" applyBorder="1" applyAlignment="1" applyProtection="1">
      <alignment horizontal="center" vertical="center" wrapText="1"/>
    </xf>
    <xf numFmtId="1" fontId="13" fillId="4" borderId="3" xfId="6" applyNumberFormat="1" applyFont="1" applyFill="1" applyBorder="1" applyAlignment="1" applyProtection="1">
      <alignment horizontal="center" wrapText="1"/>
    </xf>
    <xf numFmtId="0" fontId="6" fillId="2" borderId="0" xfId="6" applyFill="1" applyBorder="1"/>
    <xf numFmtId="4" fontId="19" fillId="2" borderId="0" xfId="6" applyNumberFormat="1" applyFont="1" applyFill="1" applyBorder="1"/>
    <xf numFmtId="4" fontId="13" fillId="2" borderId="0" xfId="6" applyNumberFormat="1" applyFont="1" applyFill="1" applyBorder="1" applyAlignment="1">
      <alignment horizontal="right"/>
    </xf>
    <xf numFmtId="1" fontId="13" fillId="2" borderId="0" xfId="6" applyNumberFormat="1" applyFont="1" applyFill="1" applyBorder="1" applyAlignment="1" applyProtection="1">
      <alignment horizontal="center" vertical="center" wrapText="1"/>
    </xf>
    <xf numFmtId="0" fontId="13" fillId="4" borderId="3" xfId="6" applyNumberFormat="1" applyFont="1" applyFill="1" applyBorder="1" applyAlignment="1" applyProtection="1">
      <alignment horizontal="left" wrapText="1"/>
    </xf>
    <xf numFmtId="4" fontId="13" fillId="4" borderId="3" xfId="6" applyNumberFormat="1" applyFont="1" applyFill="1" applyBorder="1" applyAlignment="1" applyProtection="1">
      <alignment horizontal="right" wrapText="1"/>
    </xf>
    <xf numFmtId="4" fontId="38" fillId="4" borderId="2" xfId="6" applyNumberFormat="1" applyFont="1" applyFill="1" applyBorder="1"/>
    <xf numFmtId="0" fontId="1" fillId="0" borderId="0" xfId="9"/>
    <xf numFmtId="0" fontId="39" fillId="0" borderId="0" xfId="9" applyNumberFormat="1" applyFont="1" applyFill="1" applyBorder="1" applyAlignment="1" applyProtection="1">
      <alignment horizontal="center" vertical="center" wrapText="1"/>
    </xf>
    <xf numFmtId="0" fontId="11" fillId="0" borderId="0" xfId="9" applyNumberFormat="1" applyFont="1" applyFill="1" applyBorder="1" applyAlignment="1" applyProtection="1">
      <alignment vertical="center" wrapText="1"/>
    </xf>
    <xf numFmtId="0" fontId="22" fillId="2" borderId="2" xfId="9" applyNumberFormat="1" applyFont="1" applyFill="1" applyBorder="1" applyAlignment="1" applyProtection="1">
      <alignment horizontal="left" vertical="center" wrapText="1"/>
    </xf>
    <xf numFmtId="4" fontId="13" fillId="2" borderId="3" xfId="9" applyNumberFormat="1" applyFont="1" applyFill="1" applyBorder="1" applyAlignment="1">
      <alignment horizontal="right"/>
    </xf>
    <xf numFmtId="0" fontId="40" fillId="12" borderId="2" xfId="9" quotePrefix="1" applyFont="1" applyFill="1" applyBorder="1" applyAlignment="1">
      <alignment horizontal="left" vertical="center" wrapText="1"/>
    </xf>
    <xf numFmtId="4" fontId="11" fillId="12" borderId="3" xfId="9" applyNumberFormat="1" applyFont="1" applyFill="1" applyBorder="1" applyAlignment="1">
      <alignment horizontal="right"/>
    </xf>
    <xf numFmtId="0" fontId="23" fillId="2" borderId="2" xfId="9" applyFont="1" applyFill="1" applyBorder="1" applyAlignment="1">
      <alignment horizontal="left" vertical="center"/>
    </xf>
    <xf numFmtId="4" fontId="11" fillId="2" borderId="3" xfId="9" applyNumberFormat="1" applyFont="1" applyFill="1" applyBorder="1" applyAlignment="1">
      <alignment horizontal="right"/>
    </xf>
    <xf numFmtId="4" fontId="11" fillId="2" borderId="2" xfId="9" applyNumberFormat="1" applyFont="1" applyFill="1" applyBorder="1" applyAlignment="1">
      <alignment horizontal="right"/>
    </xf>
    <xf numFmtId="0" fontId="23" fillId="12" borderId="2" xfId="9" applyFont="1" applyFill="1" applyBorder="1" applyAlignment="1">
      <alignment horizontal="left" vertical="center"/>
    </xf>
    <xf numFmtId="0" fontId="23" fillId="2" borderId="2" xfId="9" applyNumberFormat="1" applyFont="1" applyFill="1" applyBorder="1" applyAlignment="1" applyProtection="1">
      <alignment horizontal="left" vertical="center" wrapText="1"/>
    </xf>
    <xf numFmtId="0" fontId="11" fillId="2" borderId="2" xfId="9" applyNumberFormat="1" applyFont="1" applyFill="1" applyBorder="1" applyAlignment="1" applyProtection="1">
      <alignment horizontal="center" vertical="center" wrapText="1"/>
    </xf>
    <xf numFmtId="0" fontId="11" fillId="13" borderId="2" xfId="9" applyNumberFormat="1" applyFont="1" applyFill="1" applyBorder="1" applyAlignment="1" applyProtection="1">
      <alignment horizontal="center" vertical="center"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16" fillId="2" borderId="3" xfId="7" applyNumberFormat="1" applyFont="1" applyFill="1" applyBorder="1" applyAlignment="1" applyProtection="1">
      <alignment horizontal="center" vertical="center" wrapText="1"/>
    </xf>
    <xf numFmtId="4" fontId="13" fillId="2" borderId="3" xfId="9" applyNumberFormat="1" applyFont="1" applyFill="1" applyBorder="1" applyAlignment="1">
      <alignment horizontal="center"/>
    </xf>
    <xf numFmtId="2" fontId="1" fillId="0" borderId="2" xfId="9" applyNumberFormat="1" applyBorder="1" applyAlignment="1">
      <alignment horizontal="center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6" fillId="3" borderId="2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16" fillId="2" borderId="1" xfId="2" applyNumberFormat="1" applyFont="1" applyFill="1" applyBorder="1" applyAlignment="1" applyProtection="1">
      <alignment horizontal="center" vertical="center" wrapText="1"/>
    </xf>
    <xf numFmtId="164" fontId="16" fillId="2" borderId="2" xfId="2" applyNumberFormat="1" applyFont="1" applyFill="1" applyBorder="1" applyAlignment="1" applyProtection="1">
      <alignment horizontal="center"/>
    </xf>
    <xf numFmtId="164" fontId="12" fillId="5" borderId="2" xfId="2" applyNumberFormat="1" applyFont="1" applyFill="1" applyBorder="1" applyAlignment="1" applyProtection="1">
      <alignment horizontal="center"/>
    </xf>
    <xf numFmtId="0" fontId="16" fillId="3" borderId="0" xfId="2" applyNumberFormat="1" applyFont="1" applyFill="1" applyBorder="1" applyAlignment="1" applyProtection="1">
      <alignment horizontal="center"/>
    </xf>
    <xf numFmtId="0" fontId="16" fillId="0" borderId="3" xfId="2" applyNumberFormat="1" applyFont="1" applyFill="1" applyBorder="1" applyAlignment="1" applyProtection="1">
      <alignment wrapText="1"/>
    </xf>
    <xf numFmtId="14" fontId="11" fillId="0" borderId="0" xfId="2" applyNumberFormat="1" applyFont="1" applyFill="1" applyBorder="1" applyAlignment="1" applyProtection="1">
      <alignment horizontal="left" wrapText="1"/>
    </xf>
    <xf numFmtId="0" fontId="23" fillId="2" borderId="0" xfId="6" applyNumberFormat="1" applyFont="1" applyFill="1" applyBorder="1" applyAlignment="1" applyProtection="1">
      <alignment horizontal="left" vertical="center" wrapText="1"/>
    </xf>
    <xf numFmtId="0" fontId="29" fillId="2" borderId="0" xfId="6" applyNumberFormat="1" applyFont="1" applyFill="1" applyBorder="1" applyAlignment="1" applyProtection="1">
      <alignment vertical="center" wrapText="1"/>
    </xf>
    <xf numFmtId="4" fontId="11" fillId="2" borderId="0" xfId="6" applyNumberFormat="1" applyFont="1" applyFill="1" applyBorder="1" applyAlignment="1">
      <alignment horizontal="right"/>
    </xf>
    <xf numFmtId="4" fontId="13" fillId="2" borderId="0" xfId="6" applyNumberFormat="1" applyFont="1" applyFill="1" applyBorder="1" applyAlignment="1" applyProtection="1">
      <alignment horizontal="center" vertical="center" wrapText="1"/>
    </xf>
    <xf numFmtId="0" fontId="15" fillId="10" borderId="2" xfId="2" applyNumberFormat="1" applyFont="1" applyFill="1" applyBorder="1" applyAlignment="1" applyProtection="1">
      <alignment wrapText="1"/>
    </xf>
    <xf numFmtId="164" fontId="12" fillId="4" borderId="6" xfId="2" applyNumberFormat="1" applyFont="1" applyFill="1" applyBorder="1" applyAlignment="1" applyProtection="1">
      <alignment horizontal="center"/>
    </xf>
    <xf numFmtId="164" fontId="16" fillId="2" borderId="11" xfId="2" applyNumberFormat="1" applyFont="1" applyFill="1" applyBorder="1" applyAlignment="1" applyProtection="1">
      <alignment horizontal="center"/>
    </xf>
    <xf numFmtId="0" fontId="15" fillId="0" borderId="0" xfId="7" applyNumberFormat="1" applyFont="1" applyFill="1" applyBorder="1" applyAlignment="1" applyProtection="1">
      <alignment wrapText="1"/>
    </xf>
    <xf numFmtId="0" fontId="28" fillId="0" borderId="0" xfId="7" applyNumberFormat="1" applyFont="1" applyFill="1" applyBorder="1" applyAlignment="1" applyProtection="1">
      <alignment wrapText="1"/>
    </xf>
    <xf numFmtId="0" fontId="35" fillId="12" borderId="1" xfId="7" quotePrefix="1" applyNumberFormat="1" applyFont="1" applyFill="1" applyBorder="1" applyAlignment="1" applyProtection="1">
      <alignment horizontal="left" vertical="center" wrapText="1"/>
    </xf>
    <xf numFmtId="0" fontId="35" fillId="12" borderId="10" xfId="7" applyNumberFormat="1" applyFont="1" applyFill="1" applyBorder="1" applyAlignment="1" applyProtection="1">
      <alignment vertical="center" wrapText="1"/>
    </xf>
    <xf numFmtId="0" fontId="35" fillId="0" borderId="1" xfId="7" quotePrefix="1" applyNumberFormat="1" applyFont="1" applyFill="1" applyBorder="1" applyAlignment="1" applyProtection="1">
      <alignment horizontal="left" vertical="center" wrapText="1"/>
    </xf>
    <xf numFmtId="0" fontId="35" fillId="0" borderId="10" xfId="7" applyNumberFormat="1" applyFont="1" applyFill="1" applyBorder="1" applyAlignment="1" applyProtection="1">
      <alignment vertical="center" wrapText="1"/>
    </xf>
    <xf numFmtId="0" fontId="35" fillId="0" borderId="1" xfId="7" quotePrefix="1" applyFont="1" applyBorder="1" applyAlignment="1">
      <alignment horizontal="left" vertical="center"/>
    </xf>
    <xf numFmtId="0" fontId="35" fillId="0" borderId="10" xfId="7" applyNumberFormat="1" applyFont="1" applyFill="1" applyBorder="1" applyAlignment="1" applyProtection="1">
      <alignment vertical="center"/>
    </xf>
    <xf numFmtId="0" fontId="35" fillId="0" borderId="1" xfId="7" applyNumberFormat="1" applyFont="1" applyFill="1" applyBorder="1" applyAlignment="1" applyProtection="1">
      <alignment horizontal="left" vertical="center" wrapText="1"/>
    </xf>
    <xf numFmtId="0" fontId="35" fillId="0" borderId="10" xfId="7" applyNumberFormat="1" applyFont="1" applyFill="1" applyBorder="1" applyAlignment="1" applyProtection="1">
      <alignment horizontal="left" vertical="center" wrapText="1"/>
    </xf>
    <xf numFmtId="0" fontId="35" fillId="0" borderId="3" xfId="7" applyNumberFormat="1" applyFont="1" applyFill="1" applyBorder="1" applyAlignment="1" applyProtection="1">
      <alignment horizontal="left" vertical="center" wrapText="1"/>
    </xf>
    <xf numFmtId="0" fontId="16" fillId="0" borderId="1" xfId="7" quotePrefix="1" applyFont="1" applyBorder="1" applyAlignment="1">
      <alignment horizontal="center" vertical="center" wrapText="1"/>
    </xf>
    <xf numFmtId="0" fontId="16" fillId="0" borderId="10" xfId="7" quotePrefix="1" applyFont="1" applyBorder="1" applyAlignment="1">
      <alignment horizontal="center" vertical="center" wrapText="1"/>
    </xf>
    <xf numFmtId="0" fontId="16" fillId="0" borderId="3" xfId="7" quotePrefix="1" applyFont="1" applyBorder="1" applyAlignment="1">
      <alignment horizontal="center" vertical="center" wrapText="1"/>
    </xf>
    <xf numFmtId="0" fontId="35" fillId="12" borderId="10" xfId="7" quotePrefix="1" applyNumberFormat="1" applyFont="1" applyFill="1" applyBorder="1" applyAlignment="1" applyProtection="1">
      <alignment horizontal="left" vertical="center" wrapText="1"/>
    </xf>
    <xf numFmtId="0" fontId="35" fillId="12" borderId="3" xfId="7" quotePrefix="1" applyNumberFormat="1" applyFont="1" applyFill="1" applyBorder="1" applyAlignment="1" applyProtection="1">
      <alignment horizontal="left" vertical="center"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41" fillId="0" borderId="0" xfId="0" applyFont="1" applyBorder="1" applyAlignment="1">
      <alignment horizontal="left" vertical="top" wrapText="1"/>
    </xf>
    <xf numFmtId="0" fontId="33" fillId="0" borderId="0" xfId="5" applyNumberFormat="1" applyFont="1" applyFill="1" applyBorder="1" applyAlignment="1" applyProtection="1">
      <alignment horizontal="center" vertical="center" wrapText="1"/>
    </xf>
    <xf numFmtId="0" fontId="33" fillId="0" borderId="0" xfId="7" applyNumberFormat="1" applyFont="1" applyFill="1" applyBorder="1" applyAlignment="1" applyProtection="1">
      <alignment horizontal="center" vertical="center" wrapText="1"/>
    </xf>
    <xf numFmtId="0" fontId="35" fillId="12" borderId="1" xfId="7" applyNumberFormat="1" applyFont="1" applyFill="1" applyBorder="1" applyAlignment="1" applyProtection="1">
      <alignment horizontal="left" vertical="center" wrapText="1"/>
    </xf>
    <xf numFmtId="0" fontId="35" fillId="12" borderId="10" xfId="7" applyNumberFormat="1" applyFont="1" applyFill="1" applyBorder="1" applyAlignment="1" applyProtection="1">
      <alignment vertical="center"/>
    </xf>
    <xf numFmtId="0" fontId="35" fillId="0" borderId="1" xfId="7" quotePrefix="1" applyFont="1" applyFill="1" applyBorder="1" applyAlignment="1">
      <alignment horizontal="left" vertical="center"/>
    </xf>
    <xf numFmtId="0" fontId="11" fillId="0" borderId="9" xfId="7" applyNumberFormat="1" applyFont="1" applyFill="1" applyBorder="1" applyAlignment="1" applyProtection="1">
      <alignment horizontal="left" wrapText="1"/>
    </xf>
    <xf numFmtId="0" fontId="16" fillId="13" borderId="1" xfId="7" quotePrefix="1" applyFont="1" applyFill="1" applyBorder="1" applyAlignment="1">
      <alignment horizontal="center" vertical="center" wrapText="1"/>
    </xf>
    <xf numFmtId="0" fontId="16" fillId="13" borderId="10" xfId="7" quotePrefix="1" applyFont="1" applyFill="1" applyBorder="1" applyAlignment="1">
      <alignment horizontal="center" vertical="center" wrapText="1"/>
    </xf>
    <xf numFmtId="0" fontId="16" fillId="13" borderId="3" xfId="7" quotePrefix="1" applyFont="1" applyFill="1" applyBorder="1" applyAlignment="1">
      <alignment horizontal="center" vertical="center" wrapText="1"/>
    </xf>
    <xf numFmtId="0" fontId="34" fillId="0" borderId="1" xfId="7" quotePrefix="1" applyFont="1" applyBorder="1" applyAlignment="1">
      <alignment horizontal="center" wrapText="1"/>
    </xf>
    <xf numFmtId="0" fontId="34" fillId="0" borderId="10" xfId="7" quotePrefix="1" applyFont="1" applyBorder="1" applyAlignment="1">
      <alignment horizontal="center" wrapText="1"/>
    </xf>
    <xf numFmtId="0" fontId="34" fillId="0" borderId="3" xfId="7" quotePrefix="1" applyFont="1" applyBorder="1" applyAlignment="1">
      <alignment horizontal="center" wrapText="1"/>
    </xf>
    <xf numFmtId="0" fontId="11" fillId="13" borderId="1" xfId="6" applyNumberFormat="1" applyFont="1" applyFill="1" applyBorder="1" applyAlignment="1" applyProtection="1">
      <alignment horizontal="center" vertical="center" wrapText="1"/>
    </xf>
    <xf numFmtId="0" fontId="11" fillId="13" borderId="3" xfId="6" applyNumberFormat="1" applyFont="1" applyFill="1" applyBorder="1" applyAlignment="1" applyProtection="1">
      <alignment horizontal="center" vertical="center" wrapText="1"/>
    </xf>
    <xf numFmtId="0" fontId="33" fillId="0" borderId="0" xfId="6" applyNumberFormat="1" applyFont="1" applyFill="1" applyBorder="1" applyAlignment="1" applyProtection="1">
      <alignment horizontal="center" vertical="center" wrapText="1"/>
    </xf>
    <xf numFmtId="0" fontId="33" fillId="0" borderId="0" xfId="6" applyNumberFormat="1" applyFont="1" applyFill="1" applyBorder="1" applyAlignment="1" applyProtection="1">
      <alignment vertical="center" wrapText="1"/>
    </xf>
    <xf numFmtId="0" fontId="1" fillId="0" borderId="0" xfId="6" applyFont="1" applyAlignment="1">
      <alignment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13" fillId="0" borderId="0" xfId="2" applyNumberFormat="1" applyFont="1" applyFill="1" applyBorder="1" applyAlignment="1" applyProtection="1">
      <alignment horizontal="center"/>
    </xf>
    <xf numFmtId="0" fontId="20" fillId="0" borderId="0" xfId="5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13" fillId="4" borderId="7" xfId="2" applyNumberFormat="1" applyFont="1" applyFill="1" applyBorder="1" applyAlignment="1" applyProtection="1">
      <alignment horizontal="center" wrapText="1"/>
    </xf>
    <xf numFmtId="0" fontId="13" fillId="4" borderId="8" xfId="2" applyNumberFormat="1" applyFont="1" applyFill="1" applyBorder="1" applyAlignment="1" applyProtection="1">
      <alignment horizontal="center" wrapText="1"/>
    </xf>
    <xf numFmtId="0" fontId="11" fillId="13" borderId="1" xfId="2" applyNumberFormat="1" applyFont="1" applyFill="1" applyBorder="1" applyAlignment="1" applyProtection="1">
      <alignment horizontal="center" vertical="center" wrapText="1"/>
    </xf>
    <xf numFmtId="0" fontId="11" fillId="13" borderId="3" xfId="2" applyNumberFormat="1" applyFont="1" applyFill="1" applyBorder="1" applyAlignment="1" applyProtection="1">
      <alignment horizontal="center" vertical="center" wrapText="1"/>
    </xf>
    <xf numFmtId="0" fontId="20" fillId="0" borderId="9" xfId="5" applyNumberFormat="1" applyFont="1" applyFill="1" applyBorder="1" applyAlignment="1" applyProtection="1">
      <alignment horizontal="center" vertical="center" wrapText="1"/>
    </xf>
  </cellXfs>
  <cellStyles count="10">
    <cellStyle name="Normalno" xfId="0" builtinId="0"/>
    <cellStyle name="Normalno 2" xfId="2"/>
    <cellStyle name="Normalno 3" xfId="1"/>
    <cellStyle name="Normalno 3 2" xfId="5"/>
    <cellStyle name="Normalno 4" xfId="4"/>
    <cellStyle name="Normalno 5" xfId="6"/>
    <cellStyle name="Normalno 6" xfId="7"/>
    <cellStyle name="Normalno 7" xfId="9"/>
    <cellStyle name="Zarez" xfId="8" builtinId="3"/>
    <cellStyle name="Zarez 2" xfId="3"/>
  </cellStyles>
  <dxfs count="0"/>
  <tableStyles count="0" defaultTableStyle="TableStyleMedium2" defaultPivotStyle="PivotStyleLight16"/>
  <colors>
    <mruColors>
      <color rgb="FFFFF2CC"/>
      <color rgb="FFCCFFFF"/>
      <color rgb="FFBDD7EE"/>
      <color rgb="FFFCE4D6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P7" sqref="P7"/>
    </sheetView>
  </sheetViews>
  <sheetFormatPr defaultRowHeight="15" x14ac:dyDescent="0.25"/>
  <cols>
    <col min="1" max="4" width="9.140625" style="78"/>
    <col min="5" max="5" width="11" style="78" customWidth="1"/>
    <col min="6" max="6" width="22.140625" style="78" customWidth="1"/>
    <col min="7" max="7" width="19.7109375" style="78" customWidth="1"/>
    <col min="8" max="8" width="22.140625" style="78" customWidth="1"/>
    <col min="9" max="9" width="22.28515625" style="78" customWidth="1"/>
    <col min="10" max="11" width="13.140625" style="78" customWidth="1"/>
    <col min="12" max="16384" width="9.140625" style="78"/>
  </cols>
  <sheetData>
    <row r="1" spans="1:11" ht="42" customHeight="1" x14ac:dyDescent="0.25">
      <c r="A1" s="258" t="s">
        <v>242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 customHeight="1" x14ac:dyDescent="0.25">
      <c r="A2" s="259" t="s">
        <v>111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ht="9.75" customHeight="1" x14ac:dyDescent="0.25">
      <c r="A3" s="166"/>
      <c r="B3" s="166"/>
      <c r="C3" s="166"/>
      <c r="D3" s="166"/>
      <c r="E3" s="166"/>
      <c r="F3" s="166"/>
      <c r="G3" s="166"/>
      <c r="H3" s="166"/>
      <c r="I3" s="167"/>
    </row>
    <row r="4" spans="1:11" ht="18" customHeight="1" x14ac:dyDescent="0.25">
      <c r="A4" s="259" t="s">
        <v>196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8" customHeight="1" x14ac:dyDescent="0.25">
      <c r="A5" s="263" t="s">
        <v>197</v>
      </c>
      <c r="B5" s="263"/>
      <c r="C5" s="263"/>
      <c r="D5" s="263"/>
      <c r="E5" s="263"/>
      <c r="F5" s="157"/>
      <c r="G5" s="157"/>
      <c r="H5" s="157"/>
      <c r="I5" s="157"/>
    </row>
    <row r="6" spans="1:11" ht="24" customHeight="1" x14ac:dyDescent="0.25">
      <c r="A6" s="264" t="s">
        <v>198</v>
      </c>
      <c r="B6" s="265"/>
      <c r="C6" s="265"/>
      <c r="D6" s="265"/>
      <c r="E6" s="266"/>
      <c r="F6" s="182" t="s">
        <v>236</v>
      </c>
      <c r="G6" s="182" t="s">
        <v>229</v>
      </c>
      <c r="H6" s="182" t="s">
        <v>245</v>
      </c>
      <c r="I6" s="182" t="s">
        <v>237</v>
      </c>
      <c r="J6" s="183" t="s">
        <v>210</v>
      </c>
      <c r="K6" s="183" t="s">
        <v>209</v>
      </c>
    </row>
    <row r="7" spans="1:11" x14ac:dyDescent="0.25">
      <c r="A7" s="267">
        <v>1</v>
      </c>
      <c r="B7" s="268"/>
      <c r="C7" s="268"/>
      <c r="D7" s="268"/>
      <c r="E7" s="269"/>
      <c r="F7" s="159">
        <v>2</v>
      </c>
      <c r="G7" s="159">
        <v>3</v>
      </c>
      <c r="H7" s="159">
        <v>4</v>
      </c>
      <c r="I7" s="159">
        <v>5</v>
      </c>
      <c r="J7" s="172">
        <v>6</v>
      </c>
      <c r="K7" s="172">
        <v>7</v>
      </c>
    </row>
    <row r="8" spans="1:11" x14ac:dyDescent="0.25">
      <c r="A8" s="260" t="s">
        <v>112</v>
      </c>
      <c r="B8" s="241"/>
      <c r="C8" s="241"/>
      <c r="D8" s="241"/>
      <c r="E8" s="261"/>
      <c r="F8" s="161">
        <f>F9+F10</f>
        <v>752985.23</v>
      </c>
      <c r="G8" s="161">
        <f t="shared" ref="G8:I8" si="0">G9+G10</f>
        <v>721672.72</v>
      </c>
      <c r="H8" s="161">
        <f t="shared" si="0"/>
        <v>710283.3</v>
      </c>
      <c r="I8" s="161">
        <f t="shared" si="0"/>
        <v>992740.86</v>
      </c>
      <c r="J8" s="174">
        <f>I8/F8*100</f>
        <v>131.84068165586726</v>
      </c>
      <c r="K8" s="174">
        <f>I8/H8*100</f>
        <v>139.76688738141527</v>
      </c>
    </row>
    <row r="9" spans="1:11" x14ac:dyDescent="0.25">
      <c r="A9" s="246" t="s">
        <v>199</v>
      </c>
      <c r="B9" s="243"/>
      <c r="C9" s="243"/>
      <c r="D9" s="243"/>
      <c r="E9" s="245"/>
      <c r="F9" s="162">
        <v>752985.23</v>
      </c>
      <c r="G9" s="162">
        <v>721672.72</v>
      </c>
      <c r="H9" s="162">
        <v>710283.3</v>
      </c>
      <c r="I9" s="162">
        <v>992740.86</v>
      </c>
      <c r="J9" s="173">
        <f t="shared" ref="J9:J14" si="1">I9/F9*100</f>
        <v>131.84068165586726</v>
      </c>
      <c r="K9" s="173">
        <f t="shared" ref="K9:K14" si="2">I9/H9*100</f>
        <v>139.76688738141527</v>
      </c>
    </row>
    <row r="10" spans="1:11" x14ac:dyDescent="0.25">
      <c r="A10" s="262" t="s">
        <v>200</v>
      </c>
      <c r="B10" s="245"/>
      <c r="C10" s="245"/>
      <c r="D10" s="245"/>
      <c r="E10" s="245"/>
      <c r="F10" s="162">
        <v>0</v>
      </c>
      <c r="G10" s="163">
        <v>0</v>
      </c>
      <c r="H10" s="163">
        <v>0</v>
      </c>
      <c r="I10" s="162">
        <v>0</v>
      </c>
      <c r="J10" s="173" t="e">
        <f t="shared" si="1"/>
        <v>#DIV/0!</v>
      </c>
      <c r="K10" s="173" t="e">
        <f t="shared" si="2"/>
        <v>#DIV/0!</v>
      </c>
    </row>
    <row r="11" spans="1:11" x14ac:dyDescent="0.25">
      <c r="A11" s="164" t="s">
        <v>113</v>
      </c>
      <c r="B11" s="165"/>
      <c r="C11" s="165"/>
      <c r="D11" s="165"/>
      <c r="E11" s="165"/>
      <c r="F11" s="161">
        <f>F12+F13</f>
        <v>755646.36</v>
      </c>
      <c r="G11" s="161">
        <f t="shared" ref="G11:I11" si="3">G12+G13</f>
        <v>721672.72</v>
      </c>
      <c r="H11" s="161">
        <f t="shared" si="3"/>
        <v>710283.3</v>
      </c>
      <c r="I11" s="161">
        <f t="shared" si="3"/>
        <v>991919.54999999993</v>
      </c>
      <c r="J11" s="174">
        <f t="shared" si="1"/>
        <v>131.26769379263601</v>
      </c>
      <c r="K11" s="174">
        <f t="shared" si="2"/>
        <v>139.65125605515431</v>
      </c>
    </row>
    <row r="12" spans="1:11" x14ac:dyDescent="0.25">
      <c r="A12" s="242" t="s">
        <v>201</v>
      </c>
      <c r="B12" s="243"/>
      <c r="C12" s="243"/>
      <c r="D12" s="243"/>
      <c r="E12" s="243"/>
      <c r="F12" s="162">
        <v>753320.14</v>
      </c>
      <c r="G12" s="162">
        <v>721141.82</v>
      </c>
      <c r="H12" s="162">
        <v>708554.23999999999</v>
      </c>
      <c r="I12" s="162">
        <v>988926.32</v>
      </c>
      <c r="J12" s="173">
        <f t="shared" si="1"/>
        <v>131.27570437715895</v>
      </c>
      <c r="K12" s="173">
        <f t="shared" si="2"/>
        <v>139.56960020449526</v>
      </c>
    </row>
    <row r="13" spans="1:11" x14ac:dyDescent="0.25">
      <c r="A13" s="244" t="s">
        <v>202</v>
      </c>
      <c r="B13" s="245"/>
      <c r="C13" s="245"/>
      <c r="D13" s="245"/>
      <c r="E13" s="245"/>
      <c r="F13" s="163">
        <v>2326.2199999999998</v>
      </c>
      <c r="G13" s="163">
        <v>530.9</v>
      </c>
      <c r="H13" s="163">
        <v>1729.06</v>
      </c>
      <c r="I13" s="163">
        <v>2993.23</v>
      </c>
      <c r="J13" s="173">
        <f t="shared" si="1"/>
        <v>128.67355624145611</v>
      </c>
      <c r="K13" s="173">
        <f t="shared" si="2"/>
        <v>173.11313661758413</v>
      </c>
    </row>
    <row r="14" spans="1:11" x14ac:dyDescent="0.25">
      <c r="A14" s="240" t="s">
        <v>114</v>
      </c>
      <c r="B14" s="241"/>
      <c r="C14" s="241"/>
      <c r="D14" s="241"/>
      <c r="E14" s="241"/>
      <c r="F14" s="161">
        <f>F8-F11</f>
        <v>-2661.1300000000047</v>
      </c>
      <c r="G14" s="161">
        <f t="shared" ref="G14:I14" si="4">G8-G11</f>
        <v>0</v>
      </c>
      <c r="H14" s="161">
        <f t="shared" si="4"/>
        <v>0</v>
      </c>
      <c r="I14" s="161">
        <f t="shared" si="4"/>
        <v>821.31000000005588</v>
      </c>
      <c r="J14" s="174">
        <f t="shared" si="1"/>
        <v>-30.863204728820254</v>
      </c>
      <c r="K14" s="174" t="e">
        <f t="shared" si="2"/>
        <v>#DIV/0!</v>
      </c>
    </row>
    <row r="15" spans="1:11" ht="18" x14ac:dyDescent="0.25">
      <c r="A15" s="79"/>
      <c r="B15" s="79"/>
      <c r="C15" s="79"/>
      <c r="D15" s="79"/>
      <c r="E15" s="79"/>
      <c r="F15" s="79"/>
      <c r="G15" s="79"/>
      <c r="H15" s="79"/>
      <c r="I15" s="80"/>
    </row>
    <row r="16" spans="1:11" ht="18" x14ac:dyDescent="0.25">
      <c r="A16" s="263" t="s">
        <v>115</v>
      </c>
      <c r="B16" s="263"/>
      <c r="C16" s="263"/>
      <c r="D16" s="263"/>
      <c r="E16" s="263"/>
      <c r="F16" s="79"/>
      <c r="G16" s="79"/>
      <c r="H16" s="79"/>
      <c r="I16" s="80"/>
    </row>
    <row r="17" spans="1:11" ht="24" x14ac:dyDescent="0.25">
      <c r="A17" s="249" t="s">
        <v>198</v>
      </c>
      <c r="B17" s="250"/>
      <c r="C17" s="250"/>
      <c r="D17" s="250"/>
      <c r="E17" s="251"/>
      <c r="F17" s="160" t="s">
        <v>236</v>
      </c>
      <c r="G17" s="160" t="s">
        <v>229</v>
      </c>
      <c r="H17" s="160" t="s">
        <v>245</v>
      </c>
      <c r="I17" s="160" t="s">
        <v>237</v>
      </c>
      <c r="J17" s="175" t="s">
        <v>210</v>
      </c>
      <c r="K17" s="175" t="s">
        <v>209</v>
      </c>
    </row>
    <row r="18" spans="1:11" ht="15.75" customHeight="1" x14ac:dyDescent="0.25">
      <c r="A18" s="246" t="s">
        <v>203</v>
      </c>
      <c r="B18" s="247"/>
      <c r="C18" s="247"/>
      <c r="D18" s="247"/>
      <c r="E18" s="248"/>
      <c r="F18" s="176"/>
      <c r="G18" s="176"/>
      <c r="H18" s="176"/>
      <c r="I18" s="176"/>
      <c r="J18" s="180"/>
      <c r="K18" s="180"/>
    </row>
    <row r="19" spans="1:11" x14ac:dyDescent="0.25">
      <c r="A19" s="246" t="s">
        <v>204</v>
      </c>
      <c r="B19" s="243"/>
      <c r="C19" s="243"/>
      <c r="D19" s="243"/>
      <c r="E19" s="243"/>
      <c r="F19" s="176"/>
      <c r="G19" s="176"/>
      <c r="H19" s="176"/>
      <c r="I19" s="176"/>
      <c r="J19" s="180"/>
      <c r="K19" s="180"/>
    </row>
    <row r="20" spans="1:11" x14ac:dyDescent="0.25">
      <c r="A20" s="240" t="s">
        <v>205</v>
      </c>
      <c r="B20" s="241"/>
      <c r="C20" s="241"/>
      <c r="D20" s="241"/>
      <c r="E20" s="241"/>
      <c r="F20" s="177">
        <v>0</v>
      </c>
      <c r="G20" s="177">
        <v>0</v>
      </c>
      <c r="H20" s="177">
        <v>0</v>
      </c>
      <c r="I20" s="177">
        <v>0</v>
      </c>
      <c r="J20" s="181">
        <v>0</v>
      </c>
      <c r="K20" s="181">
        <v>0</v>
      </c>
    </row>
    <row r="21" spans="1:11" x14ac:dyDescent="0.25">
      <c r="A21" s="240" t="s">
        <v>206</v>
      </c>
      <c r="B21" s="252"/>
      <c r="C21" s="252"/>
      <c r="D21" s="252"/>
      <c r="E21" s="253"/>
      <c r="F21" s="161">
        <v>16822.87</v>
      </c>
      <c r="G21" s="161">
        <v>14161.74</v>
      </c>
      <c r="H21" s="161">
        <v>14161.74</v>
      </c>
      <c r="I21" s="161">
        <v>14161.74</v>
      </c>
      <c r="J21" s="174">
        <f>I21/F21*100</f>
        <v>84.181474385761774</v>
      </c>
      <c r="K21" s="181">
        <f>I21/H21*100</f>
        <v>100</v>
      </c>
    </row>
    <row r="22" spans="1:11" x14ac:dyDescent="0.25">
      <c r="A22" s="240" t="s">
        <v>207</v>
      </c>
      <c r="B22" s="252"/>
      <c r="C22" s="252"/>
      <c r="D22" s="252"/>
      <c r="E22" s="253"/>
      <c r="F22" s="161">
        <v>-1655.26</v>
      </c>
      <c r="G22" s="161">
        <v>0</v>
      </c>
      <c r="H22" s="161">
        <v>0</v>
      </c>
      <c r="I22" s="161">
        <v>821.31</v>
      </c>
      <c r="J22" s="174">
        <f>I22/F22*100</f>
        <v>-49.61818687094474</v>
      </c>
      <c r="K22" s="174" t="e">
        <f>I22/H22*100</f>
        <v>#DIV/0!</v>
      </c>
    </row>
    <row r="23" spans="1:11" ht="18" x14ac:dyDescent="0.25">
      <c r="A23" s="158"/>
      <c r="B23" s="79"/>
      <c r="C23" s="79"/>
      <c r="D23" s="79"/>
      <c r="E23" s="79"/>
      <c r="F23" s="79"/>
      <c r="G23" s="79"/>
      <c r="H23" s="79"/>
      <c r="I23" s="80"/>
    </row>
    <row r="24" spans="1:11" s="168" customFormat="1" ht="18" customHeight="1" x14ac:dyDescent="0.25">
      <c r="A24" s="254" t="s">
        <v>208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</row>
    <row r="25" spans="1:11" s="168" customFormat="1" ht="15.75" x14ac:dyDescent="0.25">
      <c r="A25" s="169"/>
      <c r="B25" s="170"/>
      <c r="C25" s="170"/>
      <c r="D25" s="170"/>
      <c r="E25" s="170"/>
      <c r="F25" s="171"/>
      <c r="G25" s="171"/>
      <c r="H25" s="171"/>
      <c r="I25" s="171"/>
      <c r="J25" s="171"/>
      <c r="K25"/>
    </row>
    <row r="26" spans="1:11" s="168" customFormat="1" x14ac:dyDescent="0.2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9"/>
    </row>
    <row r="27" spans="1:11" s="168" customFormat="1" ht="30" customHeight="1" x14ac:dyDescent="0.25">
      <c r="A27" s="255" t="s">
        <v>233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</row>
    <row r="28" spans="1:11" s="168" customFormat="1" ht="25.5" customHeight="1" x14ac:dyDescent="0.2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1:11" s="168" customFormat="1" x14ac:dyDescent="0.25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179"/>
    </row>
    <row r="30" spans="1:11" s="168" customFormat="1" x14ac:dyDescent="0.25">
      <c r="A30" s="257" t="s">
        <v>234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1" ht="19.5" customHeight="1" x14ac:dyDescent="0.25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1" ht="29.25" customHeight="1" x14ac:dyDescent="0.25">
      <c r="A32" s="238"/>
      <c r="B32" s="239"/>
      <c r="C32" s="239"/>
      <c r="D32" s="239"/>
      <c r="E32" s="239"/>
      <c r="F32" s="239"/>
      <c r="G32" s="239"/>
      <c r="H32" s="239"/>
      <c r="I32" s="239"/>
    </row>
    <row r="33" spans="1:9" ht="8.25" customHeight="1" x14ac:dyDescent="0.25"/>
    <row r="34" spans="1:9" ht="29.25" customHeight="1" x14ac:dyDescent="0.25">
      <c r="A34" s="238"/>
      <c r="B34" s="239"/>
      <c r="C34" s="239"/>
      <c r="D34" s="239"/>
      <c r="E34" s="239"/>
      <c r="F34" s="239"/>
      <c r="G34" s="239"/>
      <c r="H34" s="239"/>
      <c r="I34" s="239"/>
    </row>
  </sheetData>
  <mergeCells count="26">
    <mergeCell ref="A10:E10"/>
    <mergeCell ref="A5:E5"/>
    <mergeCell ref="A6:E6"/>
    <mergeCell ref="A7:E7"/>
    <mergeCell ref="A16:E16"/>
    <mergeCell ref="A1:K1"/>
    <mergeCell ref="A2:K2"/>
    <mergeCell ref="A4:K4"/>
    <mergeCell ref="A8:E8"/>
    <mergeCell ref="A9:E9"/>
    <mergeCell ref="A34:I34"/>
    <mergeCell ref="A20:E20"/>
    <mergeCell ref="A32:I32"/>
    <mergeCell ref="A12:E12"/>
    <mergeCell ref="A13:E13"/>
    <mergeCell ref="A14:E14"/>
    <mergeCell ref="A18:E18"/>
    <mergeCell ref="A19:E19"/>
    <mergeCell ref="A17:E17"/>
    <mergeCell ref="A21:E21"/>
    <mergeCell ref="A22:E22"/>
    <mergeCell ref="A24:K24"/>
    <mergeCell ref="A27:K28"/>
    <mergeCell ref="A29:E29"/>
    <mergeCell ref="F29:J29"/>
    <mergeCell ref="A30:K31"/>
  </mergeCells>
  <pageMargins left="0.43307086614173229" right="3.937007874015748E-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16" workbookViewId="0">
      <selection activeCell="E34" sqref="E34"/>
    </sheetView>
  </sheetViews>
  <sheetFormatPr defaultRowHeight="15" x14ac:dyDescent="0.25"/>
  <cols>
    <col min="1" max="1" width="5.7109375" style="64" customWidth="1"/>
    <col min="2" max="2" width="43.42578125" style="64" customWidth="1"/>
    <col min="3" max="3" width="21.7109375" style="64" customWidth="1"/>
    <col min="4" max="4" width="15.7109375" style="64" customWidth="1"/>
    <col min="5" max="5" width="13.5703125" style="64" customWidth="1"/>
    <col min="6" max="6" width="21.85546875" style="64" customWidth="1"/>
    <col min="7" max="8" width="9.7109375" style="64" customWidth="1"/>
    <col min="9" max="16384" width="9.140625" style="64"/>
  </cols>
  <sheetData>
    <row r="1" spans="1:8" ht="20.25" customHeight="1" x14ac:dyDescent="0.25">
      <c r="A1" s="272" t="s">
        <v>211</v>
      </c>
      <c r="B1" s="272"/>
      <c r="C1" s="272"/>
      <c r="D1" s="272"/>
      <c r="E1" s="272"/>
      <c r="F1" s="273"/>
      <c r="G1" s="273"/>
      <c r="H1" s="273"/>
    </row>
    <row r="2" spans="1:8" ht="21" customHeight="1" x14ac:dyDescent="0.25">
      <c r="A2" s="272" t="s">
        <v>214</v>
      </c>
      <c r="B2" s="272"/>
      <c r="C2" s="272"/>
      <c r="D2" s="272"/>
      <c r="E2" s="272"/>
      <c r="F2" s="272"/>
      <c r="G2" s="272"/>
      <c r="H2" s="272"/>
    </row>
    <row r="3" spans="1:8" ht="18" customHeight="1" x14ac:dyDescent="0.25">
      <c r="A3" s="272" t="s">
        <v>212</v>
      </c>
      <c r="B3" s="274"/>
      <c r="C3" s="274"/>
      <c r="D3" s="274"/>
      <c r="E3" s="274"/>
      <c r="F3" s="274"/>
      <c r="G3" s="274"/>
      <c r="H3" s="274"/>
    </row>
    <row r="4" spans="1:8" ht="15.75" x14ac:dyDescent="0.25">
      <c r="A4" s="65"/>
      <c r="B4" s="66"/>
      <c r="C4" s="66"/>
      <c r="D4" s="66"/>
      <c r="E4" s="145"/>
      <c r="F4" s="66"/>
      <c r="G4" s="151"/>
      <c r="H4" s="66"/>
    </row>
    <row r="5" spans="1:8" ht="28.5" customHeight="1" x14ac:dyDescent="0.25">
      <c r="A5" s="270" t="s">
        <v>198</v>
      </c>
      <c r="B5" s="271"/>
      <c r="C5" s="182" t="s">
        <v>236</v>
      </c>
      <c r="D5" s="182" t="s">
        <v>228</v>
      </c>
      <c r="E5" s="182" t="s">
        <v>243</v>
      </c>
      <c r="F5" s="182" t="s">
        <v>237</v>
      </c>
      <c r="G5" s="183" t="s">
        <v>195</v>
      </c>
      <c r="H5" s="183" t="s">
        <v>194</v>
      </c>
    </row>
    <row r="6" spans="1:8" ht="10.5" customHeight="1" x14ac:dyDescent="0.25">
      <c r="A6" s="184">
        <v>1</v>
      </c>
      <c r="B6" s="185">
        <v>2</v>
      </c>
      <c r="C6" s="185">
        <v>3</v>
      </c>
      <c r="D6" s="185">
        <v>4</v>
      </c>
      <c r="E6" s="185">
        <v>5</v>
      </c>
      <c r="F6" s="185">
        <v>6</v>
      </c>
      <c r="G6" s="185">
        <v>7</v>
      </c>
      <c r="H6" s="185">
        <v>8</v>
      </c>
    </row>
    <row r="7" spans="1:8" ht="16.5" customHeight="1" x14ac:dyDescent="0.25">
      <c r="A7" s="194"/>
      <c r="B7" s="106" t="s">
        <v>213</v>
      </c>
      <c r="C7" s="107">
        <f>C8</f>
        <v>752985.2300000001</v>
      </c>
      <c r="D7" s="107">
        <f t="shared" ref="D7:H7" si="0">D8</f>
        <v>721672.72</v>
      </c>
      <c r="E7" s="107">
        <f t="shared" si="0"/>
        <v>710283.29999999993</v>
      </c>
      <c r="F7" s="107">
        <f t="shared" si="0"/>
        <v>992740.86</v>
      </c>
      <c r="G7" s="192">
        <f t="shared" si="0"/>
        <v>131.84068165586726</v>
      </c>
      <c r="H7" s="192">
        <f t="shared" si="0"/>
        <v>139.7668873814153</v>
      </c>
    </row>
    <row r="8" spans="1:8" ht="14.25" customHeight="1" x14ac:dyDescent="0.25">
      <c r="A8" s="85">
        <v>6</v>
      </c>
      <c r="B8" s="85" t="s">
        <v>106</v>
      </c>
      <c r="C8" s="91">
        <f>C9+C14+C17+C20+C25+C28</f>
        <v>752985.2300000001</v>
      </c>
      <c r="D8" s="91">
        <f t="shared" ref="D8:E8" si="1">D9+D14+D17+D20+D25+D28</f>
        <v>721672.72</v>
      </c>
      <c r="E8" s="91">
        <f t="shared" si="1"/>
        <v>710283.29999999993</v>
      </c>
      <c r="F8" s="91">
        <f t="shared" ref="F8" si="2">F9+F14+F17+F20+F25+F28</f>
        <v>992740.86</v>
      </c>
      <c r="G8" s="190">
        <f t="shared" ref="G8:G30" si="3">F8/C8*100</f>
        <v>131.84068165586726</v>
      </c>
      <c r="H8" s="186">
        <f t="shared" ref="H8:H30" si="4">F8/E8*100</f>
        <v>139.7668873814153</v>
      </c>
    </row>
    <row r="9" spans="1:8" ht="24" customHeight="1" x14ac:dyDescent="0.25">
      <c r="A9" s="67">
        <v>63</v>
      </c>
      <c r="B9" s="187" t="s">
        <v>107</v>
      </c>
      <c r="C9" s="77">
        <f>C10+C12</f>
        <v>671747.26</v>
      </c>
      <c r="D9" s="77">
        <f t="shared" ref="D9:F9" si="5">D10+D12</f>
        <v>654380.73</v>
      </c>
      <c r="E9" s="77">
        <f t="shared" si="5"/>
        <v>646501.46</v>
      </c>
      <c r="F9" s="77">
        <f t="shared" si="5"/>
        <v>899912.01</v>
      </c>
      <c r="G9" s="191">
        <f t="shared" si="3"/>
        <v>133.96586239890283</v>
      </c>
      <c r="H9" s="93">
        <f t="shared" si="4"/>
        <v>139.19721233112142</v>
      </c>
    </row>
    <row r="10" spans="1:8" ht="14.25" customHeight="1" x14ac:dyDescent="0.25">
      <c r="A10" s="72">
        <v>636</v>
      </c>
      <c r="B10" s="84" t="s">
        <v>116</v>
      </c>
      <c r="C10" s="77">
        <f>C11</f>
        <v>671747.26</v>
      </c>
      <c r="D10" s="77">
        <f t="shared" ref="D10:E10" si="6">D11</f>
        <v>654380.73</v>
      </c>
      <c r="E10" s="77">
        <f t="shared" si="6"/>
        <v>646501.46</v>
      </c>
      <c r="F10" s="77">
        <f t="shared" ref="F10" si="7">F11</f>
        <v>899673.1</v>
      </c>
      <c r="G10" s="191">
        <f t="shared" si="3"/>
        <v>133.93029693935782</v>
      </c>
      <c r="H10" s="93">
        <f t="shared" si="4"/>
        <v>139.16025804489288</v>
      </c>
    </row>
    <row r="11" spans="1:8" ht="14.25" customHeight="1" x14ac:dyDescent="0.25">
      <c r="A11" s="70">
        <v>6361</v>
      </c>
      <c r="B11" s="83" t="s">
        <v>117</v>
      </c>
      <c r="C11" s="68">
        <v>671747.26</v>
      </c>
      <c r="D11" s="68">
        <v>654380.73</v>
      </c>
      <c r="E11" s="68">
        <v>646501.46</v>
      </c>
      <c r="F11" s="68">
        <v>899673.1</v>
      </c>
      <c r="G11" s="191">
        <f t="shared" si="3"/>
        <v>133.93029693935782</v>
      </c>
      <c r="H11" s="93">
        <f t="shared" si="4"/>
        <v>139.16025804489288</v>
      </c>
    </row>
    <row r="12" spans="1:8" ht="14.25" customHeight="1" x14ac:dyDescent="0.25">
      <c r="A12" s="72">
        <v>639</v>
      </c>
      <c r="B12" s="84" t="s">
        <v>231</v>
      </c>
      <c r="C12" s="77">
        <f>C13</f>
        <v>0</v>
      </c>
      <c r="D12" s="77">
        <f t="shared" ref="D12:F12" si="8">D13</f>
        <v>0</v>
      </c>
      <c r="E12" s="77">
        <f t="shared" si="8"/>
        <v>0</v>
      </c>
      <c r="F12" s="77">
        <f t="shared" si="8"/>
        <v>238.91</v>
      </c>
      <c r="G12" s="191" t="e">
        <f t="shared" ref="G12:G13" si="9">F12/C12*100</f>
        <v>#DIV/0!</v>
      </c>
      <c r="H12" s="93" t="e">
        <f t="shared" ref="H12:H13" si="10">F12/E12*100</f>
        <v>#DIV/0!</v>
      </c>
    </row>
    <row r="13" spans="1:8" ht="14.25" customHeight="1" x14ac:dyDescent="0.25">
      <c r="A13" s="70">
        <v>6391</v>
      </c>
      <c r="B13" s="83" t="s">
        <v>232</v>
      </c>
      <c r="C13" s="68">
        <v>0</v>
      </c>
      <c r="D13" s="68">
        <v>0</v>
      </c>
      <c r="E13" s="68">
        <v>0</v>
      </c>
      <c r="F13" s="68">
        <v>238.91</v>
      </c>
      <c r="G13" s="191" t="e">
        <f t="shared" si="9"/>
        <v>#DIV/0!</v>
      </c>
      <c r="H13" s="93" t="e">
        <f t="shared" si="10"/>
        <v>#DIV/0!</v>
      </c>
    </row>
    <row r="14" spans="1:8" ht="16.5" customHeight="1" x14ac:dyDescent="0.25">
      <c r="A14" s="72">
        <v>64</v>
      </c>
      <c r="B14" s="84" t="s">
        <v>118</v>
      </c>
      <c r="C14" s="77">
        <f>C15</f>
        <v>10.41</v>
      </c>
      <c r="D14" s="77">
        <f t="shared" ref="D14:E15" si="11">D15</f>
        <v>0</v>
      </c>
      <c r="E14" s="77">
        <f t="shared" si="11"/>
        <v>0</v>
      </c>
      <c r="F14" s="77">
        <f t="shared" ref="F14:F15" si="12">F15</f>
        <v>13.99</v>
      </c>
      <c r="G14" s="191">
        <f t="shared" si="3"/>
        <v>134.39000960614794</v>
      </c>
      <c r="H14" s="93" t="e">
        <f t="shared" si="4"/>
        <v>#DIV/0!</v>
      </c>
    </row>
    <row r="15" spans="1:8" ht="14.25" customHeight="1" x14ac:dyDescent="0.25">
      <c r="A15" s="72">
        <v>641</v>
      </c>
      <c r="B15" s="84" t="s">
        <v>119</v>
      </c>
      <c r="C15" s="77">
        <f>C16</f>
        <v>10.41</v>
      </c>
      <c r="D15" s="77">
        <f t="shared" si="11"/>
        <v>0</v>
      </c>
      <c r="E15" s="77">
        <f t="shared" si="11"/>
        <v>0</v>
      </c>
      <c r="F15" s="77">
        <f t="shared" si="12"/>
        <v>13.99</v>
      </c>
      <c r="G15" s="191">
        <f t="shared" si="3"/>
        <v>134.39000960614794</v>
      </c>
      <c r="H15" s="93" t="e">
        <f t="shared" si="4"/>
        <v>#DIV/0!</v>
      </c>
    </row>
    <row r="16" spans="1:8" ht="14.25" customHeight="1" x14ac:dyDescent="0.25">
      <c r="A16" s="70">
        <v>6413</v>
      </c>
      <c r="B16" s="83" t="s">
        <v>120</v>
      </c>
      <c r="C16" s="68">
        <v>10.41</v>
      </c>
      <c r="D16" s="68">
        <v>0</v>
      </c>
      <c r="E16" s="68">
        <v>0</v>
      </c>
      <c r="F16" s="68">
        <v>13.99</v>
      </c>
      <c r="G16" s="191">
        <f t="shared" si="3"/>
        <v>134.39000960614794</v>
      </c>
      <c r="H16" s="93" t="e">
        <f t="shared" si="4"/>
        <v>#DIV/0!</v>
      </c>
    </row>
    <row r="17" spans="1:8" ht="25.5" x14ac:dyDescent="0.25">
      <c r="A17" s="72">
        <v>65</v>
      </c>
      <c r="B17" s="87" t="s">
        <v>108</v>
      </c>
      <c r="C17" s="77">
        <f>C18</f>
        <v>5641.6</v>
      </c>
      <c r="D17" s="77">
        <f t="shared" ref="D17:E18" si="13">D18</f>
        <v>4573.2700000000004</v>
      </c>
      <c r="E17" s="77">
        <f t="shared" si="13"/>
        <v>4570</v>
      </c>
      <c r="F17" s="77">
        <f t="shared" ref="F17:F18" si="14">F18</f>
        <v>6558.06</v>
      </c>
      <c r="G17" s="191">
        <f t="shared" si="3"/>
        <v>116.24468235961429</v>
      </c>
      <c r="H17" s="93">
        <f t="shared" si="4"/>
        <v>143.50240700218819</v>
      </c>
    </row>
    <row r="18" spans="1:8" ht="12.75" customHeight="1" x14ac:dyDescent="0.25">
      <c r="A18" s="72">
        <v>652</v>
      </c>
      <c r="B18" s="84" t="s">
        <v>121</v>
      </c>
      <c r="C18" s="77">
        <f>C19</f>
        <v>5641.6</v>
      </c>
      <c r="D18" s="77">
        <f t="shared" si="13"/>
        <v>4573.2700000000004</v>
      </c>
      <c r="E18" s="77">
        <f t="shared" si="13"/>
        <v>4570</v>
      </c>
      <c r="F18" s="77">
        <f t="shared" si="14"/>
        <v>6558.06</v>
      </c>
      <c r="G18" s="191">
        <f t="shared" si="3"/>
        <v>116.24468235961429</v>
      </c>
      <c r="H18" s="93">
        <f t="shared" si="4"/>
        <v>143.50240700218819</v>
      </c>
    </row>
    <row r="19" spans="1:8" ht="12.75" customHeight="1" x14ac:dyDescent="0.25">
      <c r="A19" s="70">
        <v>6526</v>
      </c>
      <c r="B19" s="83" t="s">
        <v>122</v>
      </c>
      <c r="C19" s="68">
        <v>5641.6</v>
      </c>
      <c r="D19" s="68">
        <v>4573.2700000000004</v>
      </c>
      <c r="E19" s="68">
        <v>4570</v>
      </c>
      <c r="F19" s="68">
        <v>6558.06</v>
      </c>
      <c r="G19" s="191">
        <f t="shared" si="3"/>
        <v>116.24468235961429</v>
      </c>
      <c r="H19" s="93">
        <f t="shared" si="4"/>
        <v>143.50240700218819</v>
      </c>
    </row>
    <row r="20" spans="1:8" ht="25.5" customHeight="1" x14ac:dyDescent="0.25">
      <c r="A20" s="72">
        <v>66</v>
      </c>
      <c r="B20" s="87" t="s">
        <v>123</v>
      </c>
      <c r="C20" s="77">
        <f>C21+C23</f>
        <v>64.510000000000005</v>
      </c>
      <c r="D20" s="77">
        <f t="shared" ref="D20:E20" si="15">D21+D23</f>
        <v>0</v>
      </c>
      <c r="E20" s="77">
        <f t="shared" si="15"/>
        <v>0</v>
      </c>
      <c r="F20" s="77">
        <f t="shared" ref="F20" si="16">F21+F23</f>
        <v>75.7</v>
      </c>
      <c r="G20" s="191">
        <f t="shared" si="3"/>
        <v>117.34614788404897</v>
      </c>
      <c r="H20" s="93" t="e">
        <f t="shared" si="4"/>
        <v>#DIV/0!</v>
      </c>
    </row>
    <row r="21" spans="1:8" ht="12.75" customHeight="1" x14ac:dyDescent="0.25">
      <c r="A21" s="72">
        <v>661</v>
      </c>
      <c r="B21" s="87" t="s">
        <v>179</v>
      </c>
      <c r="C21" s="77">
        <f>C22</f>
        <v>64.510000000000005</v>
      </c>
      <c r="D21" s="77">
        <f t="shared" ref="D21:E21" si="17">D22</f>
        <v>0</v>
      </c>
      <c r="E21" s="77">
        <f t="shared" si="17"/>
        <v>0</v>
      </c>
      <c r="F21" s="77">
        <f t="shared" ref="F21" si="18">F22</f>
        <v>75.7</v>
      </c>
      <c r="G21" s="191">
        <f t="shared" si="3"/>
        <v>117.34614788404897</v>
      </c>
      <c r="H21" s="93" t="e">
        <f t="shared" si="4"/>
        <v>#DIV/0!</v>
      </c>
    </row>
    <row r="22" spans="1:8" ht="12.75" customHeight="1" x14ac:dyDescent="0.25">
      <c r="A22" s="70">
        <v>6614</v>
      </c>
      <c r="B22" s="138" t="s">
        <v>180</v>
      </c>
      <c r="C22" s="68">
        <v>64.510000000000005</v>
      </c>
      <c r="D22" s="68">
        <v>0</v>
      </c>
      <c r="E22" s="68">
        <v>0</v>
      </c>
      <c r="F22" s="68">
        <v>75.7</v>
      </c>
      <c r="G22" s="191">
        <f t="shared" si="3"/>
        <v>117.34614788404897</v>
      </c>
      <c r="H22" s="93" t="e">
        <f t="shared" si="4"/>
        <v>#DIV/0!</v>
      </c>
    </row>
    <row r="23" spans="1:8" ht="12.75" customHeight="1" x14ac:dyDescent="0.25">
      <c r="A23" s="72">
        <v>663</v>
      </c>
      <c r="B23" s="84" t="s">
        <v>124</v>
      </c>
      <c r="C23" s="77">
        <f>C24</f>
        <v>0</v>
      </c>
      <c r="D23" s="77">
        <f t="shared" ref="D23:F23" si="19">D24</f>
        <v>0</v>
      </c>
      <c r="E23" s="77">
        <f t="shared" si="19"/>
        <v>0</v>
      </c>
      <c r="F23" s="77">
        <f t="shared" si="19"/>
        <v>0</v>
      </c>
      <c r="G23" s="191" t="e">
        <f t="shared" si="3"/>
        <v>#DIV/0!</v>
      </c>
      <c r="H23" s="93" t="e">
        <f t="shared" si="4"/>
        <v>#DIV/0!</v>
      </c>
    </row>
    <row r="24" spans="1:8" ht="12.75" customHeight="1" x14ac:dyDescent="0.25">
      <c r="A24" s="70">
        <v>6631</v>
      </c>
      <c r="B24" s="83" t="s">
        <v>125</v>
      </c>
      <c r="C24" s="68">
        <v>0</v>
      </c>
      <c r="D24" s="68">
        <v>0</v>
      </c>
      <c r="E24" s="68">
        <v>0</v>
      </c>
      <c r="F24" s="68">
        <v>0</v>
      </c>
      <c r="G24" s="191" t="e">
        <f t="shared" si="3"/>
        <v>#DIV/0!</v>
      </c>
      <c r="H24" s="93" t="e">
        <f t="shared" si="4"/>
        <v>#DIV/0!</v>
      </c>
    </row>
    <row r="25" spans="1:8" ht="29.25" customHeight="1" x14ac:dyDescent="0.25">
      <c r="A25" s="72">
        <v>67</v>
      </c>
      <c r="B25" s="187" t="s">
        <v>109</v>
      </c>
      <c r="C25" s="77">
        <f>C26</f>
        <v>69912.789999999994</v>
      </c>
      <c r="D25" s="77">
        <f t="shared" ref="D25:E26" si="20">D26</f>
        <v>62718.720000000001</v>
      </c>
      <c r="E25" s="77">
        <f t="shared" si="20"/>
        <v>59211.839999999997</v>
      </c>
      <c r="F25" s="77">
        <f t="shared" ref="F25:F26" si="21">F26</f>
        <v>86181.1</v>
      </c>
      <c r="G25" s="191">
        <f t="shared" si="3"/>
        <v>123.26943324676361</v>
      </c>
      <c r="H25" s="93">
        <f t="shared" si="4"/>
        <v>145.54707301782886</v>
      </c>
    </row>
    <row r="26" spans="1:8" ht="14.25" customHeight="1" x14ac:dyDescent="0.25">
      <c r="A26" s="72">
        <v>671</v>
      </c>
      <c r="B26" s="87" t="s">
        <v>126</v>
      </c>
      <c r="C26" s="77">
        <f>C27</f>
        <v>69912.789999999994</v>
      </c>
      <c r="D26" s="77">
        <f t="shared" si="20"/>
        <v>62718.720000000001</v>
      </c>
      <c r="E26" s="77">
        <f t="shared" si="20"/>
        <v>59211.839999999997</v>
      </c>
      <c r="F26" s="77">
        <f t="shared" si="21"/>
        <v>86181.1</v>
      </c>
      <c r="G26" s="191">
        <f t="shared" si="3"/>
        <v>123.26943324676361</v>
      </c>
      <c r="H26" s="93">
        <f t="shared" si="4"/>
        <v>145.54707301782886</v>
      </c>
    </row>
    <row r="27" spans="1:8" ht="14.25" customHeight="1" x14ac:dyDescent="0.25">
      <c r="A27" s="73">
        <v>6711</v>
      </c>
      <c r="B27" s="88" t="s">
        <v>127</v>
      </c>
      <c r="C27" s="68">
        <v>69912.789999999994</v>
      </c>
      <c r="D27" s="71">
        <v>62718.720000000001</v>
      </c>
      <c r="E27" s="71">
        <v>59211.839999999997</v>
      </c>
      <c r="F27" s="71">
        <v>86181.1</v>
      </c>
      <c r="G27" s="191">
        <f t="shared" si="3"/>
        <v>123.26943324676361</v>
      </c>
      <c r="H27" s="93">
        <f t="shared" si="4"/>
        <v>145.54707301782886</v>
      </c>
    </row>
    <row r="28" spans="1:8" ht="14.25" customHeight="1" x14ac:dyDescent="0.25">
      <c r="A28" s="67">
        <v>68</v>
      </c>
      <c r="B28" s="89" t="s">
        <v>128</v>
      </c>
      <c r="C28" s="77">
        <f>C29</f>
        <v>5608.66</v>
      </c>
      <c r="D28" s="77">
        <f t="shared" ref="D28:E29" si="22">D29</f>
        <v>0</v>
      </c>
      <c r="E28" s="77">
        <f t="shared" si="22"/>
        <v>0</v>
      </c>
      <c r="F28" s="77">
        <f t="shared" ref="F28:F29" si="23">F29</f>
        <v>0</v>
      </c>
      <c r="G28" s="191">
        <f t="shared" si="3"/>
        <v>0</v>
      </c>
      <c r="H28" s="93" t="e">
        <f t="shared" si="4"/>
        <v>#DIV/0!</v>
      </c>
    </row>
    <row r="29" spans="1:8" ht="14.25" customHeight="1" x14ac:dyDescent="0.25">
      <c r="A29" s="67">
        <v>683</v>
      </c>
      <c r="B29" s="89" t="s">
        <v>128</v>
      </c>
      <c r="C29" s="92">
        <f>C30</f>
        <v>5608.66</v>
      </c>
      <c r="D29" s="92">
        <f t="shared" si="22"/>
        <v>0</v>
      </c>
      <c r="E29" s="92">
        <f t="shared" si="22"/>
        <v>0</v>
      </c>
      <c r="F29" s="92">
        <f t="shared" si="23"/>
        <v>0</v>
      </c>
      <c r="G29" s="191">
        <f t="shared" si="3"/>
        <v>0</v>
      </c>
      <c r="H29" s="93" t="e">
        <f t="shared" si="4"/>
        <v>#DIV/0!</v>
      </c>
    </row>
    <row r="30" spans="1:8" ht="14.25" customHeight="1" x14ac:dyDescent="0.25">
      <c r="A30" s="74">
        <v>6831</v>
      </c>
      <c r="B30" s="88" t="s">
        <v>128</v>
      </c>
      <c r="C30" s="71">
        <v>5608.66</v>
      </c>
      <c r="D30" s="71">
        <v>0</v>
      </c>
      <c r="E30" s="71">
        <v>0</v>
      </c>
      <c r="F30" s="71">
        <v>0</v>
      </c>
      <c r="G30" s="191">
        <f t="shared" si="3"/>
        <v>0</v>
      </c>
      <c r="H30" s="93" t="e">
        <f t="shared" si="4"/>
        <v>#DIV/0!</v>
      </c>
    </row>
    <row r="31" spans="1:8" ht="14.25" customHeight="1" x14ac:dyDescent="0.25">
      <c r="A31" s="231"/>
      <c r="B31" s="232"/>
      <c r="C31" s="233"/>
      <c r="D31" s="233"/>
      <c r="E31" s="233"/>
      <c r="F31" s="233"/>
      <c r="G31" s="234"/>
      <c r="H31" s="199"/>
    </row>
    <row r="32" spans="1:8" x14ac:dyDescent="0.25">
      <c r="B32" s="75"/>
      <c r="C32" s="76"/>
      <c r="D32" s="76"/>
      <c r="E32" s="76"/>
      <c r="F32" s="76"/>
      <c r="G32" s="76"/>
      <c r="H32" s="76"/>
    </row>
    <row r="33" spans="1:8" x14ac:dyDescent="0.25">
      <c r="B33" s="75"/>
      <c r="C33" s="76"/>
      <c r="D33" s="76"/>
      <c r="E33" s="76"/>
      <c r="F33" s="76"/>
      <c r="G33" s="76"/>
      <c r="H33" s="76"/>
    </row>
    <row r="34" spans="1:8" ht="30" customHeight="1" x14ac:dyDescent="0.25">
      <c r="A34" s="270" t="s">
        <v>198</v>
      </c>
      <c r="B34" s="271"/>
      <c r="C34" s="182" t="s">
        <v>236</v>
      </c>
      <c r="D34" s="182" t="s">
        <v>235</v>
      </c>
      <c r="E34" s="182" t="s">
        <v>243</v>
      </c>
      <c r="F34" s="182" t="s">
        <v>237</v>
      </c>
      <c r="G34" s="183" t="s">
        <v>195</v>
      </c>
      <c r="H34" s="183" t="s">
        <v>194</v>
      </c>
    </row>
    <row r="35" spans="1:8" ht="11.25" customHeight="1" x14ac:dyDescent="0.25">
      <c r="A35" s="184">
        <v>1</v>
      </c>
      <c r="B35" s="185">
        <v>2</v>
      </c>
      <c r="C35" s="185">
        <v>3</v>
      </c>
      <c r="D35" s="185">
        <v>4</v>
      </c>
      <c r="E35" s="185">
        <v>5</v>
      </c>
      <c r="F35" s="185">
        <v>6</v>
      </c>
      <c r="G35" s="185">
        <v>7</v>
      </c>
      <c r="H35" s="185">
        <v>8</v>
      </c>
    </row>
    <row r="36" spans="1:8" x14ac:dyDescent="0.25">
      <c r="A36" s="105"/>
      <c r="B36" s="106" t="s">
        <v>155</v>
      </c>
      <c r="C36" s="107">
        <f>C37+C83</f>
        <v>755646.36</v>
      </c>
      <c r="D36" s="107">
        <f>D37+D83</f>
        <v>721672.72000000009</v>
      </c>
      <c r="E36" s="107">
        <f>E37+E83</f>
        <v>710283.30000000016</v>
      </c>
      <c r="F36" s="107">
        <f>F37+F83</f>
        <v>991919.54999999993</v>
      </c>
      <c r="G36" s="192">
        <f>F36/C36*100</f>
        <v>131.26769379263601</v>
      </c>
      <c r="H36" s="108">
        <f>F36/E36*100</f>
        <v>139.65125605515431</v>
      </c>
    </row>
    <row r="37" spans="1:8" ht="15.75" customHeight="1" x14ac:dyDescent="0.25">
      <c r="A37" s="104">
        <v>3</v>
      </c>
      <c r="B37" s="104" t="s">
        <v>81</v>
      </c>
      <c r="C37" s="103">
        <f>C38+C45+C75+C80</f>
        <v>753320.14</v>
      </c>
      <c r="D37" s="103">
        <f>D38+D45+D75+D80</f>
        <v>720478.21000000008</v>
      </c>
      <c r="E37" s="103">
        <f>E38+E45+E75+E80</f>
        <v>708554.24000000011</v>
      </c>
      <c r="F37" s="103">
        <f>F38+F45+F75+F80</f>
        <v>988926.32</v>
      </c>
      <c r="G37" s="193">
        <f t="shared" ref="G37:G90" si="24">F37/C37*100</f>
        <v>131.27570437715895</v>
      </c>
      <c r="H37" s="154">
        <f t="shared" ref="H37:H90" si="25">F37/E37*100</f>
        <v>139.56960020449526</v>
      </c>
    </row>
    <row r="38" spans="1:8" ht="15.75" customHeight="1" x14ac:dyDescent="0.25">
      <c r="A38" s="69">
        <v>31</v>
      </c>
      <c r="B38" s="69" t="s">
        <v>54</v>
      </c>
      <c r="C38" s="100">
        <f>C39+C41+C43</f>
        <v>623327.48</v>
      </c>
      <c r="D38" s="100">
        <f t="shared" ref="D38:F38" si="26">D39+D41+D43</f>
        <v>596255.56000000006</v>
      </c>
      <c r="E38" s="100">
        <f t="shared" ref="E38" si="27">E39+E41+E43</f>
        <v>596255.56000000006</v>
      </c>
      <c r="F38" s="100">
        <f t="shared" si="26"/>
        <v>868162.46</v>
      </c>
      <c r="G38" s="191">
        <f t="shared" si="24"/>
        <v>139.27870787920341</v>
      </c>
      <c r="H38" s="93">
        <f t="shared" si="25"/>
        <v>145.60240914147616</v>
      </c>
    </row>
    <row r="39" spans="1:8" x14ac:dyDescent="0.25">
      <c r="A39" s="72">
        <v>311</v>
      </c>
      <c r="B39" s="72" t="s">
        <v>130</v>
      </c>
      <c r="C39" s="77">
        <f>C40</f>
        <v>513959.14</v>
      </c>
      <c r="D39" s="77">
        <f t="shared" ref="D39:F39" si="28">D40</f>
        <v>496339.56</v>
      </c>
      <c r="E39" s="77">
        <f t="shared" si="28"/>
        <v>496339.56</v>
      </c>
      <c r="F39" s="77">
        <f t="shared" si="28"/>
        <v>721053.39</v>
      </c>
      <c r="G39" s="191">
        <f t="shared" si="24"/>
        <v>140.29391324765623</v>
      </c>
      <c r="H39" s="93">
        <f t="shared" si="25"/>
        <v>145.27421308106088</v>
      </c>
    </row>
    <row r="40" spans="1:8" x14ac:dyDescent="0.25">
      <c r="A40" s="70">
        <v>3111</v>
      </c>
      <c r="B40" s="70" t="s">
        <v>55</v>
      </c>
      <c r="C40" s="68">
        <v>513959.14</v>
      </c>
      <c r="D40" s="71">
        <v>496339.56</v>
      </c>
      <c r="E40" s="71">
        <v>496339.56</v>
      </c>
      <c r="F40" s="71">
        <v>721053.39</v>
      </c>
      <c r="G40" s="191">
        <f t="shared" si="24"/>
        <v>140.29391324765623</v>
      </c>
      <c r="H40" s="93">
        <f t="shared" si="25"/>
        <v>145.27421308106088</v>
      </c>
    </row>
    <row r="41" spans="1:8" x14ac:dyDescent="0.25">
      <c r="A41" s="72">
        <v>312</v>
      </c>
      <c r="B41" s="72" t="s">
        <v>56</v>
      </c>
      <c r="C41" s="77">
        <f>C42</f>
        <v>24579.82</v>
      </c>
      <c r="D41" s="77">
        <f t="shared" ref="D41:F41" si="29">D42</f>
        <v>18000</v>
      </c>
      <c r="E41" s="77">
        <f t="shared" si="29"/>
        <v>18000</v>
      </c>
      <c r="F41" s="77">
        <f t="shared" si="29"/>
        <v>31229.97</v>
      </c>
      <c r="G41" s="191">
        <f t="shared" si="24"/>
        <v>127.05532424566168</v>
      </c>
      <c r="H41" s="93">
        <f t="shared" si="25"/>
        <v>173.49983333333336</v>
      </c>
    </row>
    <row r="42" spans="1:8" x14ac:dyDescent="0.25">
      <c r="A42" s="70">
        <v>3121</v>
      </c>
      <c r="B42" s="70" t="s">
        <v>56</v>
      </c>
      <c r="C42" s="68">
        <v>24579.82</v>
      </c>
      <c r="D42" s="68">
        <v>18000</v>
      </c>
      <c r="E42" s="68">
        <v>18000</v>
      </c>
      <c r="F42" s="68">
        <v>31229.97</v>
      </c>
      <c r="G42" s="191">
        <f t="shared" si="24"/>
        <v>127.05532424566168</v>
      </c>
      <c r="H42" s="93">
        <f t="shared" si="25"/>
        <v>173.49983333333336</v>
      </c>
    </row>
    <row r="43" spans="1:8" x14ac:dyDescent="0.25">
      <c r="A43" s="72">
        <v>313</v>
      </c>
      <c r="B43" s="72" t="s">
        <v>131</v>
      </c>
      <c r="C43" s="77">
        <f>C44</f>
        <v>84788.52</v>
      </c>
      <c r="D43" s="77">
        <f t="shared" ref="D43:F43" si="30">D44</f>
        <v>81916</v>
      </c>
      <c r="E43" s="77">
        <f t="shared" si="30"/>
        <v>81916</v>
      </c>
      <c r="F43" s="77">
        <f t="shared" si="30"/>
        <v>115879.1</v>
      </c>
      <c r="G43" s="191">
        <f t="shared" si="24"/>
        <v>136.6683838802706</v>
      </c>
      <c r="H43" s="93">
        <f t="shared" si="25"/>
        <v>141.46088676204894</v>
      </c>
    </row>
    <row r="44" spans="1:8" x14ac:dyDescent="0.25">
      <c r="A44" s="70">
        <v>3132</v>
      </c>
      <c r="B44" s="70" t="s">
        <v>132</v>
      </c>
      <c r="C44" s="68">
        <v>84788.52</v>
      </c>
      <c r="D44" s="68">
        <v>81916</v>
      </c>
      <c r="E44" s="68">
        <v>81916</v>
      </c>
      <c r="F44" s="68">
        <v>115879.1</v>
      </c>
      <c r="G44" s="191">
        <f t="shared" si="24"/>
        <v>136.6683838802706</v>
      </c>
      <c r="H44" s="93">
        <f t="shared" si="25"/>
        <v>141.46088676204894</v>
      </c>
    </row>
    <row r="45" spans="1:8" x14ac:dyDescent="0.25">
      <c r="A45" s="94">
        <v>32</v>
      </c>
      <c r="B45" s="94" t="s">
        <v>8</v>
      </c>
      <c r="C45" s="100">
        <f>C46+C51+C58+C68</f>
        <v>128961.44000000002</v>
      </c>
      <c r="D45" s="100">
        <f t="shared" ref="D45:F45" si="31">D46+D51+D58+D68</f>
        <v>123352.74000000002</v>
      </c>
      <c r="E45" s="100">
        <f t="shared" ref="E45" si="32">E46+E51+E58+E68</f>
        <v>111044.27</v>
      </c>
      <c r="F45" s="100">
        <f t="shared" si="31"/>
        <v>119599.93999999997</v>
      </c>
      <c r="G45" s="191">
        <f t="shared" si="24"/>
        <v>92.740853389974518</v>
      </c>
      <c r="H45" s="93">
        <f t="shared" si="25"/>
        <v>107.70473793920206</v>
      </c>
    </row>
    <row r="46" spans="1:8" x14ac:dyDescent="0.25">
      <c r="A46" s="72">
        <v>321</v>
      </c>
      <c r="B46" s="72" t="s">
        <v>134</v>
      </c>
      <c r="C46" s="77">
        <f>C47+C48+C49+C50</f>
        <v>25270.880000000001</v>
      </c>
      <c r="D46" s="77">
        <f t="shared" ref="D46:F46" si="33">D47+D48+D49+D50</f>
        <v>26235</v>
      </c>
      <c r="E46" s="77">
        <f t="shared" ref="E46" si="34">E47+E48+E49+E50</f>
        <v>26235</v>
      </c>
      <c r="F46" s="77">
        <f t="shared" si="33"/>
        <v>28239.41</v>
      </c>
      <c r="G46" s="191">
        <f t="shared" si="24"/>
        <v>111.74684063238003</v>
      </c>
      <c r="H46" s="93">
        <f t="shared" si="25"/>
        <v>107.64021345530779</v>
      </c>
    </row>
    <row r="47" spans="1:8" x14ac:dyDescent="0.25">
      <c r="A47" s="70">
        <v>3211</v>
      </c>
      <c r="B47" s="70" t="s">
        <v>17</v>
      </c>
      <c r="C47" s="68">
        <v>3093.8</v>
      </c>
      <c r="D47" s="71">
        <v>2850</v>
      </c>
      <c r="E47" s="71">
        <v>2850</v>
      </c>
      <c r="F47" s="71">
        <v>3768.79</v>
      </c>
      <c r="G47" s="191">
        <f t="shared" si="24"/>
        <v>121.81750597970134</v>
      </c>
      <c r="H47" s="93">
        <f t="shared" si="25"/>
        <v>132.23824561403507</v>
      </c>
    </row>
    <row r="48" spans="1:8" x14ac:dyDescent="0.25">
      <c r="A48" s="70">
        <v>3212</v>
      </c>
      <c r="B48" s="70" t="s">
        <v>135</v>
      </c>
      <c r="C48" s="68">
        <v>21843.9</v>
      </c>
      <c r="D48" s="71">
        <v>23120</v>
      </c>
      <c r="E48" s="71">
        <v>23120</v>
      </c>
      <c r="F48" s="71">
        <v>24000.62</v>
      </c>
      <c r="G48" s="191">
        <f t="shared" si="24"/>
        <v>109.87332848072001</v>
      </c>
      <c r="H48" s="93">
        <f t="shared" si="25"/>
        <v>103.80891003460206</v>
      </c>
    </row>
    <row r="49" spans="1:8" x14ac:dyDescent="0.25">
      <c r="A49" s="70">
        <v>3213</v>
      </c>
      <c r="B49" s="70" t="s">
        <v>18</v>
      </c>
      <c r="C49" s="68">
        <v>333.18</v>
      </c>
      <c r="D49" s="71">
        <v>250</v>
      </c>
      <c r="E49" s="71">
        <v>250</v>
      </c>
      <c r="F49" s="71">
        <v>470</v>
      </c>
      <c r="G49" s="191">
        <f t="shared" si="24"/>
        <v>141.06488984933071</v>
      </c>
      <c r="H49" s="93">
        <f t="shared" si="25"/>
        <v>188</v>
      </c>
    </row>
    <row r="50" spans="1:8" x14ac:dyDescent="0.25">
      <c r="A50" s="70">
        <v>3214</v>
      </c>
      <c r="B50" s="70" t="s">
        <v>153</v>
      </c>
      <c r="C50" s="68">
        <v>0</v>
      </c>
      <c r="D50" s="71">
        <v>15</v>
      </c>
      <c r="E50" s="71">
        <v>15</v>
      </c>
      <c r="F50" s="71">
        <v>0</v>
      </c>
      <c r="G50" s="191" t="e">
        <f t="shared" si="24"/>
        <v>#DIV/0!</v>
      </c>
      <c r="H50" s="93">
        <f t="shared" si="25"/>
        <v>0</v>
      </c>
    </row>
    <row r="51" spans="1:8" x14ac:dyDescent="0.25">
      <c r="A51" s="72">
        <v>322</v>
      </c>
      <c r="B51" s="72" t="s">
        <v>136</v>
      </c>
      <c r="C51" s="77">
        <f>C52+C53+C54+C55+C56+C57</f>
        <v>75034.700000000012</v>
      </c>
      <c r="D51" s="77">
        <f t="shared" ref="D51:F51" si="35">D52+D53+D54+D55+D56+D57</f>
        <v>72943.820000000007</v>
      </c>
      <c r="E51" s="77">
        <f t="shared" si="35"/>
        <v>64173.36</v>
      </c>
      <c r="F51" s="77">
        <f t="shared" si="35"/>
        <v>69254.479999999981</v>
      </c>
      <c r="G51" s="191">
        <f t="shared" si="24"/>
        <v>92.296604104500943</v>
      </c>
      <c r="H51" s="93">
        <f t="shared" si="25"/>
        <v>107.91780265206619</v>
      </c>
    </row>
    <row r="52" spans="1:8" x14ac:dyDescent="0.25">
      <c r="A52" s="70">
        <v>3221</v>
      </c>
      <c r="B52" s="70" t="s">
        <v>137</v>
      </c>
      <c r="C52" s="68">
        <v>17758.98</v>
      </c>
      <c r="D52" s="68">
        <v>18124.68</v>
      </c>
      <c r="E52" s="68">
        <v>18125.36</v>
      </c>
      <c r="F52" s="68">
        <v>17694.990000000002</v>
      </c>
      <c r="G52" s="191">
        <f t="shared" si="24"/>
        <v>99.639675251619195</v>
      </c>
      <c r="H52" s="93">
        <f t="shared" si="25"/>
        <v>97.625591988241894</v>
      </c>
    </row>
    <row r="53" spans="1:8" x14ac:dyDescent="0.25">
      <c r="A53" s="70">
        <v>3222</v>
      </c>
      <c r="B53" s="70" t="s">
        <v>138</v>
      </c>
      <c r="C53" s="68">
        <v>37801.160000000003</v>
      </c>
      <c r="D53" s="68">
        <v>30000</v>
      </c>
      <c r="E53" s="68">
        <v>30000</v>
      </c>
      <c r="F53" s="68">
        <v>34342.519999999997</v>
      </c>
      <c r="G53" s="191">
        <f t="shared" si="24"/>
        <v>90.850439510321891</v>
      </c>
      <c r="H53" s="93">
        <f t="shared" si="25"/>
        <v>114.47506666666665</v>
      </c>
    </row>
    <row r="54" spans="1:8" x14ac:dyDescent="0.25">
      <c r="A54" s="70">
        <v>3223</v>
      </c>
      <c r="B54" s="70" t="s">
        <v>139</v>
      </c>
      <c r="C54" s="68">
        <v>16311.84</v>
      </c>
      <c r="D54" s="68">
        <v>21636.14</v>
      </c>
      <c r="E54" s="68">
        <v>12790</v>
      </c>
      <c r="F54" s="68">
        <v>14049.87</v>
      </c>
      <c r="G54" s="191">
        <f t="shared" si="24"/>
        <v>86.132956183974343</v>
      </c>
      <c r="H54" s="93">
        <f t="shared" si="25"/>
        <v>109.85043002345583</v>
      </c>
    </row>
    <row r="55" spans="1:8" x14ac:dyDescent="0.25">
      <c r="A55" s="70">
        <v>3224</v>
      </c>
      <c r="B55" s="70" t="s">
        <v>140</v>
      </c>
      <c r="C55" s="68">
        <v>1493.21</v>
      </c>
      <c r="D55" s="68">
        <v>2248</v>
      </c>
      <c r="E55" s="68">
        <v>2323</v>
      </c>
      <c r="F55" s="68">
        <v>2394.4299999999998</v>
      </c>
      <c r="G55" s="191">
        <f t="shared" si="24"/>
        <v>160.35453820962891</v>
      </c>
      <c r="H55" s="93">
        <f t="shared" si="25"/>
        <v>103.07490314248815</v>
      </c>
    </row>
    <row r="56" spans="1:8" x14ac:dyDescent="0.25">
      <c r="A56" s="70">
        <v>3225</v>
      </c>
      <c r="B56" s="70" t="s">
        <v>141</v>
      </c>
      <c r="C56" s="68">
        <v>1420.57</v>
      </c>
      <c r="D56" s="68">
        <v>600</v>
      </c>
      <c r="E56" s="68">
        <v>600</v>
      </c>
      <c r="F56" s="68">
        <v>705.34</v>
      </c>
      <c r="G56" s="191">
        <f t="shared" si="24"/>
        <v>49.651900293544145</v>
      </c>
      <c r="H56" s="93">
        <f t="shared" si="25"/>
        <v>117.55666666666667</v>
      </c>
    </row>
    <row r="57" spans="1:8" x14ac:dyDescent="0.25">
      <c r="A57" s="70">
        <v>3227</v>
      </c>
      <c r="B57" s="70" t="s">
        <v>142</v>
      </c>
      <c r="C57" s="68">
        <v>248.94</v>
      </c>
      <c r="D57" s="68">
        <v>335</v>
      </c>
      <c r="E57" s="68">
        <v>335</v>
      </c>
      <c r="F57" s="68">
        <v>67.33</v>
      </c>
      <c r="G57" s="191">
        <f t="shared" si="24"/>
        <v>27.04667791435687</v>
      </c>
      <c r="H57" s="93">
        <f t="shared" si="25"/>
        <v>20.098507462686566</v>
      </c>
    </row>
    <row r="58" spans="1:8" x14ac:dyDescent="0.25">
      <c r="A58" s="72">
        <v>323</v>
      </c>
      <c r="B58" s="72" t="s">
        <v>143</v>
      </c>
      <c r="C58" s="77">
        <f>C59+C60+C61+C62+C63+C64+C65+C66+C67</f>
        <v>20441.129999999997</v>
      </c>
      <c r="D58" s="77">
        <f t="shared" ref="D58:E58" si="36">D59+D60+D61+D62+D63+D64+D65+D66+D67</f>
        <v>20605.79</v>
      </c>
      <c r="E58" s="77">
        <f t="shared" si="36"/>
        <v>17725.91</v>
      </c>
      <c r="F58" s="77">
        <f t="shared" ref="F58" si="37">F59+F60+F61+F62+F63+F64+F65+F66+F67</f>
        <v>20272.769999999997</v>
      </c>
      <c r="G58" s="191">
        <f t="shared" si="24"/>
        <v>99.176366472890692</v>
      </c>
      <c r="H58" s="93">
        <f t="shared" si="25"/>
        <v>114.36800705859386</v>
      </c>
    </row>
    <row r="59" spans="1:8" x14ac:dyDescent="0.25">
      <c r="A59" s="70">
        <v>3231</v>
      </c>
      <c r="B59" s="70" t="s">
        <v>24</v>
      </c>
      <c r="C59" s="68">
        <v>1188.32</v>
      </c>
      <c r="D59" s="68">
        <v>1300</v>
      </c>
      <c r="E59" s="68">
        <v>1300</v>
      </c>
      <c r="F59" s="68">
        <v>1268.03</v>
      </c>
      <c r="G59" s="191">
        <f t="shared" si="24"/>
        <v>106.70778914770433</v>
      </c>
      <c r="H59" s="93">
        <f t="shared" si="25"/>
        <v>97.540769230769229</v>
      </c>
    </row>
    <row r="60" spans="1:8" x14ac:dyDescent="0.25">
      <c r="A60" s="70">
        <v>3232</v>
      </c>
      <c r="B60" s="70" t="s">
        <v>144</v>
      </c>
      <c r="C60" s="68">
        <v>4804.07</v>
      </c>
      <c r="D60" s="68">
        <v>5327.23</v>
      </c>
      <c r="E60" s="68">
        <v>4427.2299999999996</v>
      </c>
      <c r="F60" s="68">
        <v>3753.75</v>
      </c>
      <c r="G60" s="191">
        <f t="shared" si="24"/>
        <v>78.136871444421089</v>
      </c>
      <c r="H60" s="93">
        <f t="shared" si="25"/>
        <v>84.787779266042207</v>
      </c>
    </row>
    <row r="61" spans="1:8" x14ac:dyDescent="0.25">
      <c r="A61" s="70">
        <v>3233</v>
      </c>
      <c r="B61" s="70" t="s">
        <v>145</v>
      </c>
      <c r="C61" s="68">
        <v>127.44</v>
      </c>
      <c r="D61" s="68">
        <v>130</v>
      </c>
      <c r="E61" s="68">
        <v>130</v>
      </c>
      <c r="F61" s="68">
        <v>127.44</v>
      </c>
      <c r="G61" s="191">
        <f t="shared" si="24"/>
        <v>100</v>
      </c>
      <c r="H61" s="93">
        <f t="shared" si="25"/>
        <v>98.030769230769238</v>
      </c>
    </row>
    <row r="62" spans="1:8" x14ac:dyDescent="0.25">
      <c r="A62" s="70">
        <v>3234</v>
      </c>
      <c r="B62" s="70" t="s">
        <v>25</v>
      </c>
      <c r="C62" s="68">
        <v>2650.95</v>
      </c>
      <c r="D62" s="68">
        <v>2500</v>
      </c>
      <c r="E62" s="68">
        <v>1600</v>
      </c>
      <c r="F62" s="68">
        <v>2094.4899999999998</v>
      </c>
      <c r="G62" s="191">
        <f t="shared" si="24"/>
        <v>79.009034497067091</v>
      </c>
      <c r="H62" s="93">
        <f t="shared" si="25"/>
        <v>130.90562499999999</v>
      </c>
    </row>
    <row r="63" spans="1:8" x14ac:dyDescent="0.25">
      <c r="A63" s="70">
        <v>3235</v>
      </c>
      <c r="B63" s="70" t="s">
        <v>26</v>
      </c>
      <c r="C63" s="68">
        <v>124.44</v>
      </c>
      <c r="D63" s="68">
        <v>280</v>
      </c>
      <c r="E63" s="68">
        <v>200</v>
      </c>
      <c r="F63" s="68">
        <v>99.98</v>
      </c>
      <c r="G63" s="191">
        <f t="shared" si="24"/>
        <v>80.343940855030539</v>
      </c>
      <c r="H63" s="93">
        <f t="shared" si="25"/>
        <v>49.99</v>
      </c>
    </row>
    <row r="64" spans="1:8" x14ac:dyDescent="0.25">
      <c r="A64" s="70">
        <v>3236</v>
      </c>
      <c r="B64" s="70" t="s">
        <v>146</v>
      </c>
      <c r="C64" s="68">
        <v>1968.6</v>
      </c>
      <c r="D64" s="68">
        <v>3000</v>
      </c>
      <c r="E64" s="68">
        <v>2000</v>
      </c>
      <c r="F64" s="68">
        <v>1480.11</v>
      </c>
      <c r="G64" s="191">
        <f t="shared" si="24"/>
        <v>75.185918927156351</v>
      </c>
      <c r="H64" s="93">
        <f t="shared" si="25"/>
        <v>74.005499999999984</v>
      </c>
    </row>
    <row r="65" spans="1:8" x14ac:dyDescent="0.25">
      <c r="A65" s="70">
        <v>3237</v>
      </c>
      <c r="B65" s="70" t="s">
        <v>28</v>
      </c>
      <c r="C65" s="68">
        <v>1228.1199999999999</v>
      </c>
      <c r="D65" s="68">
        <v>930.88</v>
      </c>
      <c r="E65" s="68">
        <v>931</v>
      </c>
      <c r="F65" s="68">
        <v>976</v>
      </c>
      <c r="G65" s="191">
        <f t="shared" si="24"/>
        <v>79.47106145979221</v>
      </c>
      <c r="H65" s="93">
        <f t="shared" si="25"/>
        <v>104.83351235230936</v>
      </c>
    </row>
    <row r="66" spans="1:8" x14ac:dyDescent="0.25">
      <c r="A66" s="70">
        <v>3238</v>
      </c>
      <c r="B66" s="70" t="s">
        <v>29</v>
      </c>
      <c r="C66" s="68">
        <v>1184.53</v>
      </c>
      <c r="D66" s="68">
        <v>1195</v>
      </c>
      <c r="E66" s="68">
        <v>1195</v>
      </c>
      <c r="F66" s="68">
        <v>1463.21</v>
      </c>
      <c r="G66" s="191">
        <f t="shared" si="24"/>
        <v>123.52663081559776</v>
      </c>
      <c r="H66" s="93">
        <f t="shared" si="25"/>
        <v>122.44435146443516</v>
      </c>
    </row>
    <row r="67" spans="1:8" x14ac:dyDescent="0.25">
      <c r="A67" s="70">
        <v>3239</v>
      </c>
      <c r="B67" s="70" t="s">
        <v>30</v>
      </c>
      <c r="C67" s="68">
        <v>7164.66</v>
      </c>
      <c r="D67" s="68">
        <v>5942.68</v>
      </c>
      <c r="E67" s="68">
        <v>5942.68</v>
      </c>
      <c r="F67" s="68">
        <v>9009.76</v>
      </c>
      <c r="G67" s="191">
        <f t="shared" si="24"/>
        <v>125.75279217715844</v>
      </c>
      <c r="H67" s="93">
        <f t="shared" si="25"/>
        <v>151.61105763729495</v>
      </c>
    </row>
    <row r="68" spans="1:8" x14ac:dyDescent="0.25">
      <c r="A68" s="72">
        <v>329</v>
      </c>
      <c r="B68" s="72" t="s">
        <v>34</v>
      </c>
      <c r="C68" s="77">
        <f>C69+C70+C71+C72+C73+C74</f>
        <v>8214.73</v>
      </c>
      <c r="D68" s="77">
        <f t="shared" ref="D68:F68" si="38">D69+D70+D71+D72+D73+D74</f>
        <v>3568.13</v>
      </c>
      <c r="E68" s="77">
        <f t="shared" si="38"/>
        <v>2910</v>
      </c>
      <c r="F68" s="77">
        <f t="shared" si="38"/>
        <v>1833.28</v>
      </c>
      <c r="G68" s="191">
        <f t="shared" si="24"/>
        <v>22.316984246591183</v>
      </c>
      <c r="H68" s="93">
        <f t="shared" si="25"/>
        <v>62.999312714776636</v>
      </c>
    </row>
    <row r="69" spans="1:8" x14ac:dyDescent="0.25">
      <c r="A69" s="70">
        <v>3291</v>
      </c>
      <c r="B69" s="70" t="s">
        <v>51</v>
      </c>
      <c r="C69" s="68">
        <v>1017.88</v>
      </c>
      <c r="D69" s="68">
        <v>0</v>
      </c>
      <c r="E69" s="68">
        <v>0</v>
      </c>
      <c r="F69" s="68">
        <v>0</v>
      </c>
      <c r="G69" s="191">
        <f t="shared" si="24"/>
        <v>0</v>
      </c>
      <c r="H69" s="93"/>
    </row>
    <row r="70" spans="1:8" x14ac:dyDescent="0.25">
      <c r="A70" s="70">
        <v>3292</v>
      </c>
      <c r="B70" s="70" t="s">
        <v>75</v>
      </c>
      <c r="C70" s="68">
        <v>860</v>
      </c>
      <c r="D70" s="68">
        <v>860</v>
      </c>
      <c r="E70" s="68">
        <v>860</v>
      </c>
      <c r="F70" s="68">
        <v>840</v>
      </c>
      <c r="G70" s="191">
        <f t="shared" si="24"/>
        <v>97.674418604651152</v>
      </c>
      <c r="H70" s="93">
        <f t="shared" si="25"/>
        <v>97.674418604651152</v>
      </c>
    </row>
    <row r="71" spans="1:8" x14ac:dyDescent="0.25">
      <c r="A71" s="70">
        <v>3293</v>
      </c>
      <c r="B71" s="70" t="s">
        <v>31</v>
      </c>
      <c r="C71" s="68">
        <v>1068.25</v>
      </c>
      <c r="D71" s="68">
        <v>265.45</v>
      </c>
      <c r="E71" s="68">
        <v>200</v>
      </c>
      <c r="F71" s="68">
        <v>5.2</v>
      </c>
      <c r="G71" s="191">
        <f t="shared" si="24"/>
        <v>0.48677743973788912</v>
      </c>
      <c r="H71" s="93">
        <f t="shared" si="25"/>
        <v>2.6</v>
      </c>
    </row>
    <row r="72" spans="1:8" x14ac:dyDescent="0.25">
      <c r="A72" s="70">
        <v>3294</v>
      </c>
      <c r="B72" s="70" t="s">
        <v>32</v>
      </c>
      <c r="C72" s="68">
        <v>300.77999999999997</v>
      </c>
      <c r="D72" s="68">
        <v>300</v>
      </c>
      <c r="E72" s="68">
        <v>300</v>
      </c>
      <c r="F72" s="68">
        <v>188.09</v>
      </c>
      <c r="G72" s="191">
        <f t="shared" si="24"/>
        <v>62.534078063701045</v>
      </c>
      <c r="H72" s="93">
        <f t="shared" si="25"/>
        <v>62.696666666666665</v>
      </c>
    </row>
    <row r="73" spans="1:8" x14ac:dyDescent="0.25">
      <c r="A73" s="70">
        <v>3295</v>
      </c>
      <c r="B73" s="70" t="s">
        <v>33</v>
      </c>
      <c r="C73" s="68">
        <v>19.91</v>
      </c>
      <c r="D73" s="68">
        <v>50</v>
      </c>
      <c r="E73" s="68">
        <v>0</v>
      </c>
      <c r="F73" s="68">
        <v>0</v>
      </c>
      <c r="G73" s="191">
        <f t="shared" si="24"/>
        <v>0</v>
      </c>
      <c r="H73" s="93" t="e">
        <f t="shared" si="25"/>
        <v>#DIV/0!</v>
      </c>
    </row>
    <row r="74" spans="1:8" x14ac:dyDescent="0.25">
      <c r="A74" s="70">
        <v>3299</v>
      </c>
      <c r="B74" s="70" t="s">
        <v>34</v>
      </c>
      <c r="C74" s="68">
        <v>4947.91</v>
      </c>
      <c r="D74" s="68">
        <v>2092.6799999999998</v>
      </c>
      <c r="E74" s="68">
        <v>1550</v>
      </c>
      <c r="F74" s="68">
        <v>799.99</v>
      </c>
      <c r="G74" s="191">
        <f t="shared" si="24"/>
        <v>16.168240731945406</v>
      </c>
      <c r="H74" s="93">
        <f t="shared" si="25"/>
        <v>51.612258064516126</v>
      </c>
    </row>
    <row r="75" spans="1:8" x14ac:dyDescent="0.25">
      <c r="A75" s="94">
        <v>34</v>
      </c>
      <c r="B75" s="94" t="s">
        <v>110</v>
      </c>
      <c r="C75" s="100">
        <f>C76</f>
        <v>633.45999999999992</v>
      </c>
      <c r="D75" s="100">
        <f t="shared" ref="D75:E75" si="39">D76</f>
        <v>869.91</v>
      </c>
      <c r="E75" s="100">
        <f t="shared" si="39"/>
        <v>866.64</v>
      </c>
      <c r="F75" s="100">
        <f t="shared" ref="F75" si="40">F76</f>
        <v>776.11</v>
      </c>
      <c r="G75" s="191">
        <f t="shared" si="24"/>
        <v>122.51918037445144</v>
      </c>
      <c r="H75" s="93">
        <f t="shared" si="25"/>
        <v>89.553909351056959</v>
      </c>
    </row>
    <row r="76" spans="1:8" x14ac:dyDescent="0.25">
      <c r="A76" s="72">
        <v>343</v>
      </c>
      <c r="B76" s="72" t="s">
        <v>148</v>
      </c>
      <c r="C76" s="77">
        <f>C77+C78+C79</f>
        <v>633.45999999999992</v>
      </c>
      <c r="D76" s="77">
        <f t="shared" ref="D76:E76" si="41">D77+D78+D79</f>
        <v>869.91</v>
      </c>
      <c r="E76" s="77">
        <f t="shared" si="41"/>
        <v>866.64</v>
      </c>
      <c r="F76" s="77">
        <f t="shared" ref="F76" si="42">F77+F78+F79</f>
        <v>776.11</v>
      </c>
      <c r="G76" s="191">
        <f t="shared" si="24"/>
        <v>122.51918037445144</v>
      </c>
      <c r="H76" s="93">
        <f t="shared" si="25"/>
        <v>89.553909351056959</v>
      </c>
    </row>
    <row r="77" spans="1:8" x14ac:dyDescent="0.25">
      <c r="A77" s="70">
        <v>3431</v>
      </c>
      <c r="B77" s="70" t="s">
        <v>149</v>
      </c>
      <c r="C77" s="68">
        <v>621.54999999999995</v>
      </c>
      <c r="D77" s="71">
        <v>850</v>
      </c>
      <c r="E77" s="71">
        <v>850</v>
      </c>
      <c r="F77" s="71">
        <v>776.11</v>
      </c>
      <c r="G77" s="191">
        <f t="shared" si="24"/>
        <v>124.8668650953262</v>
      </c>
      <c r="H77" s="93">
        <f t="shared" si="25"/>
        <v>91.307058823529403</v>
      </c>
    </row>
    <row r="78" spans="1:8" x14ac:dyDescent="0.25">
      <c r="A78" s="70">
        <v>3433</v>
      </c>
      <c r="B78" s="70" t="s">
        <v>37</v>
      </c>
      <c r="C78" s="68">
        <v>0</v>
      </c>
      <c r="D78" s="71">
        <v>6.64</v>
      </c>
      <c r="E78" s="71">
        <v>6.64</v>
      </c>
      <c r="F78" s="71">
        <v>0</v>
      </c>
      <c r="G78" s="191" t="e">
        <f t="shared" si="24"/>
        <v>#DIV/0!</v>
      </c>
      <c r="H78" s="93">
        <f t="shared" si="25"/>
        <v>0</v>
      </c>
    </row>
    <row r="79" spans="1:8" x14ac:dyDescent="0.25">
      <c r="A79" s="70">
        <v>3434</v>
      </c>
      <c r="B79" s="70" t="s">
        <v>156</v>
      </c>
      <c r="C79" s="68">
        <v>11.91</v>
      </c>
      <c r="D79" s="68">
        <v>13.27</v>
      </c>
      <c r="E79" s="68">
        <v>10</v>
      </c>
      <c r="F79" s="68">
        <v>0</v>
      </c>
      <c r="G79" s="191">
        <f t="shared" si="24"/>
        <v>0</v>
      </c>
      <c r="H79" s="93">
        <f t="shared" si="25"/>
        <v>0</v>
      </c>
    </row>
    <row r="80" spans="1:8" x14ac:dyDescent="0.25">
      <c r="A80" s="139">
        <v>38</v>
      </c>
      <c r="B80" s="139" t="s">
        <v>181</v>
      </c>
      <c r="C80" s="140">
        <f>C81</f>
        <v>397.76</v>
      </c>
      <c r="D80" s="140">
        <f t="shared" ref="D80:E81" si="43">D81</f>
        <v>0</v>
      </c>
      <c r="E80" s="140">
        <f t="shared" si="43"/>
        <v>387.77</v>
      </c>
      <c r="F80" s="140">
        <f t="shared" ref="F80:F81" si="44">F81</f>
        <v>387.81</v>
      </c>
      <c r="G80" s="191">
        <f t="shared" si="24"/>
        <v>97.4984915526951</v>
      </c>
      <c r="H80" s="93">
        <f t="shared" si="25"/>
        <v>100.01031539314542</v>
      </c>
    </row>
    <row r="81" spans="1:8" x14ac:dyDescent="0.25">
      <c r="A81" s="72">
        <v>381</v>
      </c>
      <c r="B81" s="72" t="s">
        <v>182</v>
      </c>
      <c r="C81" s="77">
        <f>C82</f>
        <v>397.76</v>
      </c>
      <c r="D81" s="77">
        <f t="shared" si="43"/>
        <v>0</v>
      </c>
      <c r="E81" s="77">
        <f t="shared" si="43"/>
        <v>387.77</v>
      </c>
      <c r="F81" s="77">
        <f t="shared" si="44"/>
        <v>387.81</v>
      </c>
      <c r="G81" s="191">
        <f t="shared" si="24"/>
        <v>97.4984915526951</v>
      </c>
      <c r="H81" s="93">
        <f t="shared" si="25"/>
        <v>100.01031539314542</v>
      </c>
    </row>
    <row r="82" spans="1:8" x14ac:dyDescent="0.25">
      <c r="A82" s="70">
        <v>3812</v>
      </c>
      <c r="B82" s="70" t="s">
        <v>177</v>
      </c>
      <c r="C82" s="68">
        <v>397.76</v>
      </c>
      <c r="D82" s="68">
        <v>0</v>
      </c>
      <c r="E82" s="68">
        <v>387.77</v>
      </c>
      <c r="F82" s="68">
        <v>387.81</v>
      </c>
      <c r="G82" s="191">
        <f t="shared" si="24"/>
        <v>97.4984915526951</v>
      </c>
      <c r="H82" s="93">
        <f t="shared" si="25"/>
        <v>100.01031539314542</v>
      </c>
    </row>
    <row r="83" spans="1:8" ht="15.75" customHeight="1" x14ac:dyDescent="0.25">
      <c r="A83" s="101">
        <v>4</v>
      </c>
      <c r="B83" s="102" t="s">
        <v>65</v>
      </c>
      <c r="C83" s="103">
        <f>C84</f>
        <v>2326.2199999999998</v>
      </c>
      <c r="D83" s="103">
        <f t="shared" ref="D83:E83" si="45">D84</f>
        <v>1194.51</v>
      </c>
      <c r="E83" s="103">
        <f t="shared" si="45"/>
        <v>1729.06</v>
      </c>
      <c r="F83" s="103">
        <f t="shared" ref="F83" si="46">F84</f>
        <v>2993.23</v>
      </c>
      <c r="G83" s="193">
        <f t="shared" si="24"/>
        <v>128.67355624145611</v>
      </c>
      <c r="H83" s="154">
        <f t="shared" si="25"/>
        <v>173.11313661758413</v>
      </c>
    </row>
    <row r="84" spans="1:8" ht="15.75" customHeight="1" x14ac:dyDescent="0.25">
      <c r="A84" s="69">
        <v>42</v>
      </c>
      <c r="B84" s="95" t="s">
        <v>150</v>
      </c>
      <c r="C84" s="100">
        <f>C85+C89</f>
        <v>2326.2199999999998</v>
      </c>
      <c r="D84" s="100">
        <f t="shared" ref="D84:E84" si="47">D85+D89</f>
        <v>1194.51</v>
      </c>
      <c r="E84" s="100">
        <f t="shared" si="47"/>
        <v>1729.06</v>
      </c>
      <c r="F84" s="100">
        <f t="shared" ref="F84" si="48">F85+F89</f>
        <v>2993.23</v>
      </c>
      <c r="G84" s="191">
        <f t="shared" si="24"/>
        <v>128.67355624145611</v>
      </c>
      <c r="H84" s="93">
        <f t="shared" si="25"/>
        <v>173.11313661758413</v>
      </c>
    </row>
    <row r="85" spans="1:8" x14ac:dyDescent="0.25">
      <c r="A85" s="67">
        <v>422</v>
      </c>
      <c r="B85" s="72" t="s">
        <v>151</v>
      </c>
      <c r="C85" s="77">
        <f>C86+C87+C88</f>
        <v>1625.1399999999999</v>
      </c>
      <c r="D85" s="77">
        <f t="shared" ref="D85:E85" si="49">D86+D87+D88</f>
        <v>929.06</v>
      </c>
      <c r="E85" s="77">
        <f t="shared" si="49"/>
        <v>929.06</v>
      </c>
      <c r="F85" s="77">
        <f t="shared" ref="F85" si="50">F86+F87+F88</f>
        <v>1840.76</v>
      </c>
      <c r="G85" s="191">
        <f t="shared" si="24"/>
        <v>113.26778000664559</v>
      </c>
      <c r="H85" s="93">
        <f t="shared" si="25"/>
        <v>198.13144468602675</v>
      </c>
    </row>
    <row r="86" spans="1:8" x14ac:dyDescent="0.25">
      <c r="A86" s="74">
        <v>4221</v>
      </c>
      <c r="B86" s="86" t="s">
        <v>67</v>
      </c>
      <c r="C86" s="68">
        <v>836.14</v>
      </c>
      <c r="D86" s="71">
        <v>929.06</v>
      </c>
      <c r="E86" s="71">
        <v>929.06</v>
      </c>
      <c r="F86" s="71">
        <v>1583.25</v>
      </c>
      <c r="G86" s="191">
        <f t="shared" si="24"/>
        <v>189.35226158298849</v>
      </c>
      <c r="H86" s="93">
        <f t="shared" si="25"/>
        <v>170.41418207650744</v>
      </c>
    </row>
    <row r="87" spans="1:8" x14ac:dyDescent="0.25">
      <c r="A87" s="74">
        <v>4223</v>
      </c>
      <c r="B87" s="86" t="s">
        <v>154</v>
      </c>
      <c r="C87" s="68">
        <v>0</v>
      </c>
      <c r="D87" s="71">
        <v>0</v>
      </c>
      <c r="E87" s="71">
        <v>0</v>
      </c>
      <c r="F87" s="71">
        <v>0</v>
      </c>
      <c r="G87" s="191" t="e">
        <f t="shared" si="24"/>
        <v>#DIV/0!</v>
      </c>
      <c r="H87" s="93" t="e">
        <f t="shared" si="25"/>
        <v>#DIV/0!</v>
      </c>
    </row>
    <row r="88" spans="1:8" x14ac:dyDescent="0.25">
      <c r="A88" s="74">
        <v>4227</v>
      </c>
      <c r="B88" s="96" t="s">
        <v>152</v>
      </c>
      <c r="C88" s="68">
        <v>789</v>
      </c>
      <c r="D88" s="71">
        <v>0</v>
      </c>
      <c r="E88" s="71">
        <v>0</v>
      </c>
      <c r="F88" s="71">
        <v>257.51</v>
      </c>
      <c r="G88" s="191">
        <f t="shared" si="24"/>
        <v>32.637515842839036</v>
      </c>
      <c r="H88" s="93" t="e">
        <f t="shared" si="25"/>
        <v>#DIV/0!</v>
      </c>
    </row>
    <row r="89" spans="1:8" x14ac:dyDescent="0.25">
      <c r="A89" s="67">
        <v>424</v>
      </c>
      <c r="B89" s="97" t="s">
        <v>93</v>
      </c>
      <c r="C89" s="77">
        <f>C90</f>
        <v>701.08</v>
      </c>
      <c r="D89" s="77">
        <f t="shared" ref="D89:F89" si="51">D90</f>
        <v>265.45</v>
      </c>
      <c r="E89" s="77">
        <f t="shared" si="51"/>
        <v>800</v>
      </c>
      <c r="F89" s="77">
        <f t="shared" si="51"/>
        <v>1152.47</v>
      </c>
      <c r="G89" s="191">
        <f t="shared" si="24"/>
        <v>164.38494893592741</v>
      </c>
      <c r="H89" s="93">
        <f t="shared" si="25"/>
        <v>144.05875</v>
      </c>
    </row>
    <row r="90" spans="1:8" x14ac:dyDescent="0.25">
      <c r="A90" s="74">
        <v>4241</v>
      </c>
      <c r="B90" s="96" t="s">
        <v>93</v>
      </c>
      <c r="C90" s="68">
        <v>701.08</v>
      </c>
      <c r="D90" s="71">
        <v>265.45</v>
      </c>
      <c r="E90" s="71">
        <v>800</v>
      </c>
      <c r="F90" s="71">
        <v>1152.47</v>
      </c>
      <c r="G90" s="191">
        <f t="shared" si="24"/>
        <v>164.38494893592741</v>
      </c>
      <c r="H90" s="93">
        <f t="shared" si="25"/>
        <v>144.05875</v>
      </c>
    </row>
  </sheetData>
  <mergeCells count="5">
    <mergeCell ref="A34:B34"/>
    <mergeCell ref="A2:H2"/>
    <mergeCell ref="A1:H1"/>
    <mergeCell ref="A3:H3"/>
    <mergeCell ref="A5:B5"/>
  </mergeCells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workbookViewId="0">
      <selection activeCell="E35" sqref="E35"/>
    </sheetView>
  </sheetViews>
  <sheetFormatPr defaultRowHeight="15" x14ac:dyDescent="0.25"/>
  <cols>
    <col min="1" max="1" width="5.7109375" style="64" customWidth="1"/>
    <col min="2" max="2" width="43.42578125" style="64" customWidth="1"/>
    <col min="3" max="3" width="21.5703125" style="64" customWidth="1"/>
    <col min="4" max="4" width="15.7109375" style="64" customWidth="1"/>
    <col min="5" max="5" width="13.140625" style="64" customWidth="1"/>
    <col min="6" max="6" width="21.7109375" style="64" customWidth="1"/>
    <col min="7" max="8" width="9.7109375" style="64" customWidth="1"/>
    <col min="9" max="16384" width="9.140625" style="64"/>
  </cols>
  <sheetData>
    <row r="1" spans="1:8" ht="18" customHeight="1" x14ac:dyDescent="0.25">
      <c r="A1" s="272" t="s">
        <v>215</v>
      </c>
      <c r="B1" s="274"/>
      <c r="C1" s="274"/>
      <c r="D1" s="274"/>
      <c r="E1" s="274"/>
      <c r="F1" s="274"/>
      <c r="G1" s="274"/>
      <c r="H1" s="274"/>
    </row>
    <row r="2" spans="1:8" ht="9" customHeight="1" x14ac:dyDescent="0.25">
      <c r="A2" s="98"/>
      <c r="B2" s="99"/>
      <c r="C2" s="99"/>
      <c r="D2" s="99"/>
      <c r="E2" s="145"/>
      <c r="F2" s="99"/>
      <c r="G2" s="150"/>
      <c r="H2" s="99"/>
    </row>
    <row r="3" spans="1:8" ht="28.5" customHeight="1" x14ac:dyDescent="0.25">
      <c r="A3" s="270" t="s">
        <v>198</v>
      </c>
      <c r="B3" s="271"/>
      <c r="C3" s="182" t="s">
        <v>236</v>
      </c>
      <c r="D3" s="182" t="s">
        <v>235</v>
      </c>
      <c r="E3" s="182" t="s">
        <v>243</v>
      </c>
      <c r="F3" s="182" t="s">
        <v>237</v>
      </c>
      <c r="G3" s="183" t="s">
        <v>195</v>
      </c>
      <c r="H3" s="183" t="s">
        <v>194</v>
      </c>
    </row>
    <row r="4" spans="1:8" ht="12" customHeight="1" x14ac:dyDescent="0.25">
      <c r="A4" s="184">
        <v>1</v>
      </c>
      <c r="B4" s="185">
        <v>2</v>
      </c>
      <c r="C4" s="185">
        <v>3</v>
      </c>
      <c r="D4" s="185">
        <v>4</v>
      </c>
      <c r="E4" s="185">
        <v>5</v>
      </c>
      <c r="F4" s="185">
        <v>6</v>
      </c>
      <c r="G4" s="185">
        <v>7</v>
      </c>
      <c r="H4" s="185">
        <v>8</v>
      </c>
    </row>
    <row r="5" spans="1:8" ht="18" customHeight="1" x14ac:dyDescent="0.25">
      <c r="A5" s="184"/>
      <c r="B5" s="200" t="s">
        <v>216</v>
      </c>
      <c r="C5" s="202">
        <f>C7+C10+C13+C16+C18+C21+C24+C27+C30</f>
        <v>769808.10000000009</v>
      </c>
      <c r="D5" s="202">
        <f t="shared" ref="D5:F5" si="0">D7+D10+D13+D16+D18+D21+D24+D27+D30</f>
        <v>735834.46</v>
      </c>
      <c r="E5" s="202">
        <f t="shared" si="0"/>
        <v>724445.03999999992</v>
      </c>
      <c r="F5" s="202">
        <f t="shared" si="0"/>
        <v>1006902.6</v>
      </c>
      <c r="G5" s="188">
        <f t="shared" ref="G5" si="1">F5/C5*100</f>
        <v>130.79916929946563</v>
      </c>
      <c r="H5" s="195">
        <f t="shared" ref="H5" si="2">F5/E5*100</f>
        <v>138.98950843807282</v>
      </c>
    </row>
    <row r="6" spans="1:8" x14ac:dyDescent="0.25">
      <c r="A6" s="81"/>
      <c r="B6" s="116" t="s">
        <v>165</v>
      </c>
      <c r="C6" s="82"/>
      <c r="D6" s="82"/>
      <c r="E6" s="82"/>
      <c r="F6" s="82"/>
      <c r="G6" s="82"/>
      <c r="H6" s="82"/>
    </row>
    <row r="7" spans="1:8" ht="14.25" customHeight="1" x14ac:dyDescent="0.25">
      <c r="A7" s="72">
        <v>636</v>
      </c>
      <c r="B7" s="84" t="s">
        <v>157</v>
      </c>
      <c r="C7" s="77">
        <f>C8</f>
        <v>671747.26</v>
      </c>
      <c r="D7" s="77">
        <f t="shared" ref="D7:F7" si="3">D8</f>
        <v>654380.73</v>
      </c>
      <c r="E7" s="77">
        <f t="shared" si="3"/>
        <v>646501.46</v>
      </c>
      <c r="F7" s="77">
        <f t="shared" si="3"/>
        <v>899673.1</v>
      </c>
      <c r="G7" s="77">
        <f>F7/C7*100</f>
        <v>133.93029693935782</v>
      </c>
      <c r="H7" s="93">
        <f>F7/E7*100</f>
        <v>139.16025804489288</v>
      </c>
    </row>
    <row r="8" spans="1:8" ht="14.25" customHeight="1" x14ac:dyDescent="0.25">
      <c r="A8" s="70">
        <v>6361</v>
      </c>
      <c r="B8" s="83" t="s">
        <v>117</v>
      </c>
      <c r="C8" s="68">
        <v>671747.26</v>
      </c>
      <c r="D8" s="68">
        <v>654380.73</v>
      </c>
      <c r="E8" s="68">
        <v>646501.46</v>
      </c>
      <c r="F8" s="68">
        <v>899673.1</v>
      </c>
      <c r="G8" s="77">
        <f t="shared" ref="G8:G31" si="4">F8/C8*100</f>
        <v>133.93029693935782</v>
      </c>
      <c r="H8" s="93">
        <f t="shared" ref="H8:H31" si="5">F8/E8*100</f>
        <v>139.16025804489288</v>
      </c>
    </row>
    <row r="9" spans="1:8" ht="14.25" customHeight="1" x14ac:dyDescent="0.25">
      <c r="A9" s="70"/>
      <c r="B9" s="117" t="s">
        <v>164</v>
      </c>
      <c r="C9" s="68"/>
      <c r="D9" s="68"/>
      <c r="E9" s="68"/>
      <c r="F9" s="68"/>
      <c r="G9" s="77"/>
      <c r="H9" s="93"/>
    </row>
    <row r="10" spans="1:8" ht="14.25" customHeight="1" x14ac:dyDescent="0.25">
      <c r="A10" s="72">
        <v>639</v>
      </c>
      <c r="B10" s="84" t="s">
        <v>231</v>
      </c>
      <c r="C10" s="77">
        <f>C11</f>
        <v>0</v>
      </c>
      <c r="D10" s="77">
        <f t="shared" ref="D10:F10" si="6">D11</f>
        <v>0</v>
      </c>
      <c r="E10" s="77">
        <f t="shared" si="6"/>
        <v>0</v>
      </c>
      <c r="F10" s="77">
        <f t="shared" si="6"/>
        <v>238.91</v>
      </c>
      <c r="G10" s="77" t="e">
        <f t="shared" si="4"/>
        <v>#DIV/0!</v>
      </c>
      <c r="H10" s="93" t="e">
        <f t="shared" si="5"/>
        <v>#DIV/0!</v>
      </c>
    </row>
    <row r="11" spans="1:8" ht="14.25" customHeight="1" x14ac:dyDescent="0.25">
      <c r="A11" s="70">
        <v>6391</v>
      </c>
      <c r="B11" s="83" t="s">
        <v>232</v>
      </c>
      <c r="C11" s="68">
        <v>0</v>
      </c>
      <c r="D11" s="68">
        <v>0</v>
      </c>
      <c r="E11" s="68">
        <v>0</v>
      </c>
      <c r="F11" s="68">
        <v>238.91</v>
      </c>
      <c r="G11" s="77" t="e">
        <f t="shared" si="4"/>
        <v>#DIV/0!</v>
      </c>
      <c r="H11" s="93" t="e">
        <f t="shared" si="5"/>
        <v>#DIV/0!</v>
      </c>
    </row>
    <row r="12" spans="1:8" ht="14.25" customHeight="1" x14ac:dyDescent="0.25">
      <c r="A12" s="70"/>
      <c r="B12" s="117" t="s">
        <v>164</v>
      </c>
      <c r="C12" s="68"/>
      <c r="D12" s="68"/>
      <c r="E12" s="68"/>
      <c r="F12" s="68"/>
      <c r="G12" s="77"/>
      <c r="H12" s="93"/>
    </row>
    <row r="13" spans="1:8" ht="14.25" customHeight="1" x14ac:dyDescent="0.25">
      <c r="A13" s="72">
        <v>641</v>
      </c>
      <c r="B13" s="84" t="s">
        <v>119</v>
      </c>
      <c r="C13" s="77">
        <f>C14</f>
        <v>10.41</v>
      </c>
      <c r="D13" s="77">
        <f t="shared" ref="D13:F13" si="7">D14</f>
        <v>0</v>
      </c>
      <c r="E13" s="77">
        <f t="shared" si="7"/>
        <v>0</v>
      </c>
      <c r="F13" s="77">
        <f t="shared" si="7"/>
        <v>13.99</v>
      </c>
      <c r="G13" s="77">
        <f t="shared" si="4"/>
        <v>134.39000960614794</v>
      </c>
      <c r="H13" s="93" t="e">
        <f t="shared" si="5"/>
        <v>#DIV/0!</v>
      </c>
    </row>
    <row r="14" spans="1:8" ht="14.25" customHeight="1" x14ac:dyDescent="0.25">
      <c r="A14" s="70">
        <v>6413</v>
      </c>
      <c r="B14" s="83" t="s">
        <v>120</v>
      </c>
      <c r="C14" s="68">
        <v>10.41</v>
      </c>
      <c r="D14" s="68">
        <v>0</v>
      </c>
      <c r="E14" s="68">
        <v>0</v>
      </c>
      <c r="F14" s="68">
        <v>13.99</v>
      </c>
      <c r="G14" s="77">
        <f t="shared" si="4"/>
        <v>134.39000960614794</v>
      </c>
      <c r="H14" s="93" t="e">
        <f t="shared" si="5"/>
        <v>#DIV/0!</v>
      </c>
    </row>
    <row r="15" spans="1:8" ht="14.25" customHeight="1" x14ac:dyDescent="0.25">
      <c r="A15" s="70"/>
      <c r="B15" s="117" t="s">
        <v>164</v>
      </c>
      <c r="C15" s="68"/>
      <c r="D15" s="68"/>
      <c r="E15" s="68"/>
      <c r="F15" s="68"/>
      <c r="G15" s="77"/>
      <c r="H15" s="93"/>
    </row>
    <row r="16" spans="1:8" ht="12.75" customHeight="1" x14ac:dyDescent="0.25">
      <c r="A16" s="72">
        <v>652</v>
      </c>
      <c r="B16" s="84" t="s">
        <v>121</v>
      </c>
      <c r="C16" s="77">
        <f>C17</f>
        <v>5641.6</v>
      </c>
      <c r="D16" s="77">
        <f t="shared" ref="D16:F16" si="8">D17</f>
        <v>4573.2700000000004</v>
      </c>
      <c r="E16" s="77">
        <f t="shared" si="8"/>
        <v>4570</v>
      </c>
      <c r="F16" s="77">
        <f t="shared" si="8"/>
        <v>6558.06</v>
      </c>
      <c r="G16" s="77">
        <f t="shared" si="4"/>
        <v>116.24468235961429</v>
      </c>
      <c r="H16" s="93">
        <f t="shared" si="5"/>
        <v>143.50240700218819</v>
      </c>
    </row>
    <row r="17" spans="1:8" ht="12.75" customHeight="1" x14ac:dyDescent="0.25">
      <c r="A17" s="70">
        <v>6526</v>
      </c>
      <c r="B17" s="83" t="s">
        <v>122</v>
      </c>
      <c r="C17" s="68">
        <v>5641.6</v>
      </c>
      <c r="D17" s="68">
        <v>4573.2700000000004</v>
      </c>
      <c r="E17" s="68">
        <v>4570</v>
      </c>
      <c r="F17" s="68">
        <v>6558.06</v>
      </c>
      <c r="G17" s="77">
        <f t="shared" si="4"/>
        <v>116.24468235961429</v>
      </c>
      <c r="H17" s="93">
        <f t="shared" si="5"/>
        <v>143.50240700218819</v>
      </c>
    </row>
    <row r="18" spans="1:8" ht="12.75" customHeight="1" x14ac:dyDescent="0.25">
      <c r="A18" s="72">
        <v>661</v>
      </c>
      <c r="B18" s="84" t="s">
        <v>179</v>
      </c>
      <c r="C18" s="77">
        <f>C19</f>
        <v>64.510000000000005</v>
      </c>
      <c r="D18" s="77">
        <f t="shared" ref="D18:F18" si="9">D19</f>
        <v>0</v>
      </c>
      <c r="E18" s="77">
        <f t="shared" si="9"/>
        <v>0</v>
      </c>
      <c r="F18" s="77">
        <f t="shared" si="9"/>
        <v>75.7</v>
      </c>
      <c r="G18" s="77">
        <f t="shared" si="4"/>
        <v>117.34614788404897</v>
      </c>
      <c r="H18" s="93" t="e">
        <f t="shared" si="5"/>
        <v>#DIV/0!</v>
      </c>
    </row>
    <row r="19" spans="1:8" ht="12.75" customHeight="1" x14ac:dyDescent="0.25">
      <c r="A19" s="70">
        <v>6614</v>
      </c>
      <c r="B19" s="83" t="s">
        <v>183</v>
      </c>
      <c r="C19" s="68">
        <v>64.510000000000005</v>
      </c>
      <c r="D19" s="68">
        <v>0</v>
      </c>
      <c r="E19" s="68">
        <v>0</v>
      </c>
      <c r="F19" s="68">
        <v>75.7</v>
      </c>
      <c r="G19" s="77">
        <f t="shared" si="4"/>
        <v>117.34614788404897</v>
      </c>
      <c r="H19" s="93" t="e">
        <f t="shared" si="5"/>
        <v>#DIV/0!</v>
      </c>
    </row>
    <row r="20" spans="1:8" ht="12.75" customHeight="1" x14ac:dyDescent="0.25">
      <c r="A20" s="70"/>
      <c r="B20" s="117" t="s">
        <v>163</v>
      </c>
      <c r="C20" s="68"/>
      <c r="D20" s="68"/>
      <c r="E20" s="68"/>
      <c r="F20" s="68"/>
      <c r="G20" s="77"/>
      <c r="H20" s="93"/>
    </row>
    <row r="21" spans="1:8" ht="12.75" customHeight="1" x14ac:dyDescent="0.25">
      <c r="A21" s="72">
        <v>663</v>
      </c>
      <c r="B21" s="84" t="s">
        <v>124</v>
      </c>
      <c r="C21" s="77">
        <f>C22</f>
        <v>0</v>
      </c>
      <c r="D21" s="77">
        <f t="shared" ref="D21:F21" si="10">D22</f>
        <v>0</v>
      </c>
      <c r="E21" s="77">
        <f t="shared" si="10"/>
        <v>0</v>
      </c>
      <c r="F21" s="77">
        <f t="shared" si="10"/>
        <v>0</v>
      </c>
      <c r="G21" s="77" t="e">
        <f t="shared" si="4"/>
        <v>#DIV/0!</v>
      </c>
      <c r="H21" s="93" t="e">
        <f t="shared" si="5"/>
        <v>#DIV/0!</v>
      </c>
    </row>
    <row r="22" spans="1:8" ht="12.75" customHeight="1" x14ac:dyDescent="0.25">
      <c r="A22" s="70">
        <v>6631</v>
      </c>
      <c r="B22" s="83" t="s">
        <v>125</v>
      </c>
      <c r="C22" s="68">
        <v>0</v>
      </c>
      <c r="D22" s="68">
        <v>0</v>
      </c>
      <c r="E22" s="68">
        <v>0</v>
      </c>
      <c r="F22" s="68">
        <v>0</v>
      </c>
      <c r="G22" s="77" t="e">
        <f t="shared" si="4"/>
        <v>#DIV/0!</v>
      </c>
      <c r="H22" s="93" t="e">
        <f t="shared" si="5"/>
        <v>#DIV/0!</v>
      </c>
    </row>
    <row r="23" spans="1:8" ht="12.75" customHeight="1" x14ac:dyDescent="0.25">
      <c r="A23" s="70"/>
      <c r="B23" s="117" t="s">
        <v>162</v>
      </c>
      <c r="C23" s="68"/>
      <c r="D23" s="68"/>
      <c r="E23" s="68"/>
      <c r="F23" s="68"/>
      <c r="G23" s="77"/>
      <c r="H23" s="93"/>
    </row>
    <row r="24" spans="1:8" ht="14.25" customHeight="1" x14ac:dyDescent="0.25">
      <c r="A24" s="72">
        <v>671</v>
      </c>
      <c r="B24" s="87" t="s">
        <v>126</v>
      </c>
      <c r="C24" s="77">
        <f>C25</f>
        <v>69912.789999999994</v>
      </c>
      <c r="D24" s="77">
        <f t="shared" ref="D24:F24" si="11">D25</f>
        <v>62718.720000000001</v>
      </c>
      <c r="E24" s="77">
        <f t="shared" si="11"/>
        <v>59211.839999999997</v>
      </c>
      <c r="F24" s="77">
        <f t="shared" si="11"/>
        <v>86181.1</v>
      </c>
      <c r="G24" s="77">
        <f t="shared" si="4"/>
        <v>123.26943324676361</v>
      </c>
      <c r="H24" s="93">
        <f t="shared" si="5"/>
        <v>145.54707301782886</v>
      </c>
    </row>
    <row r="25" spans="1:8" ht="14.25" customHeight="1" x14ac:dyDescent="0.25">
      <c r="A25" s="73">
        <v>6711</v>
      </c>
      <c r="B25" s="88" t="s">
        <v>127</v>
      </c>
      <c r="C25" s="68">
        <v>69912.789999999994</v>
      </c>
      <c r="D25" s="71">
        <v>62718.720000000001</v>
      </c>
      <c r="E25" s="71">
        <v>59211.839999999997</v>
      </c>
      <c r="F25" s="71">
        <v>86181.1</v>
      </c>
      <c r="G25" s="77">
        <f t="shared" si="4"/>
        <v>123.26943324676361</v>
      </c>
      <c r="H25" s="93">
        <f t="shared" si="5"/>
        <v>145.54707301782886</v>
      </c>
    </row>
    <row r="26" spans="1:8" ht="14.25" customHeight="1" x14ac:dyDescent="0.25">
      <c r="A26" s="73"/>
      <c r="B26" s="118" t="s">
        <v>161</v>
      </c>
      <c r="C26" s="68"/>
      <c r="D26" s="71"/>
      <c r="E26" s="71"/>
      <c r="F26" s="71"/>
      <c r="G26" s="77"/>
      <c r="H26" s="93"/>
    </row>
    <row r="27" spans="1:8" ht="14.25" customHeight="1" x14ac:dyDescent="0.25">
      <c r="A27" s="67">
        <v>683</v>
      </c>
      <c r="B27" s="89" t="s">
        <v>128</v>
      </c>
      <c r="C27" s="92">
        <f>C28</f>
        <v>5608.66</v>
      </c>
      <c r="D27" s="92">
        <f t="shared" ref="D27:F27" si="12">D28</f>
        <v>0</v>
      </c>
      <c r="E27" s="92">
        <f t="shared" si="12"/>
        <v>0</v>
      </c>
      <c r="F27" s="92">
        <f t="shared" si="12"/>
        <v>0</v>
      </c>
      <c r="G27" s="77">
        <f t="shared" si="4"/>
        <v>0</v>
      </c>
      <c r="H27" s="93" t="e">
        <f t="shared" si="5"/>
        <v>#DIV/0!</v>
      </c>
    </row>
    <row r="28" spans="1:8" ht="14.25" customHeight="1" x14ac:dyDescent="0.25">
      <c r="A28" s="74">
        <v>6831</v>
      </c>
      <c r="B28" s="88" t="s">
        <v>128</v>
      </c>
      <c r="C28" s="71">
        <v>5608.66</v>
      </c>
      <c r="D28" s="71">
        <v>0</v>
      </c>
      <c r="E28" s="71">
        <v>0</v>
      </c>
      <c r="F28" s="71">
        <v>0</v>
      </c>
      <c r="G28" s="77">
        <f t="shared" si="4"/>
        <v>0</v>
      </c>
      <c r="H28" s="93" t="e">
        <f t="shared" si="5"/>
        <v>#DIV/0!</v>
      </c>
    </row>
    <row r="29" spans="1:8" ht="14.25" customHeight="1" x14ac:dyDescent="0.25">
      <c r="A29" s="90"/>
      <c r="B29" s="118" t="s">
        <v>160</v>
      </c>
      <c r="C29" s="71"/>
      <c r="D29" s="71"/>
      <c r="E29" s="71"/>
      <c r="F29" s="71"/>
      <c r="G29" s="77"/>
      <c r="H29" s="93"/>
    </row>
    <row r="30" spans="1:8" ht="14.25" customHeight="1" x14ac:dyDescent="0.25">
      <c r="A30" s="67">
        <v>922</v>
      </c>
      <c r="B30" s="89" t="s">
        <v>158</v>
      </c>
      <c r="C30" s="92">
        <f>C31</f>
        <v>16822.87</v>
      </c>
      <c r="D30" s="92">
        <f t="shared" ref="D30:F30" si="13">D31</f>
        <v>14161.74</v>
      </c>
      <c r="E30" s="92">
        <f t="shared" si="13"/>
        <v>14161.74</v>
      </c>
      <c r="F30" s="92">
        <f t="shared" si="13"/>
        <v>14161.74</v>
      </c>
      <c r="G30" s="77">
        <f t="shared" si="4"/>
        <v>84.181474385761774</v>
      </c>
      <c r="H30" s="93">
        <f t="shared" si="5"/>
        <v>100</v>
      </c>
    </row>
    <row r="31" spans="1:8" ht="13.5" customHeight="1" x14ac:dyDescent="0.25">
      <c r="A31" s="74">
        <v>9221</v>
      </c>
      <c r="B31" s="88" t="s">
        <v>129</v>
      </c>
      <c r="C31" s="71">
        <v>16822.87</v>
      </c>
      <c r="D31" s="71">
        <v>14161.74</v>
      </c>
      <c r="E31" s="71">
        <v>14161.74</v>
      </c>
      <c r="F31" s="71">
        <v>14161.74</v>
      </c>
      <c r="G31" s="77">
        <f t="shared" si="4"/>
        <v>84.181474385761774</v>
      </c>
      <c r="H31" s="93">
        <f t="shared" si="5"/>
        <v>100</v>
      </c>
    </row>
    <row r="32" spans="1:8" x14ac:dyDescent="0.25">
      <c r="A32" s="196"/>
      <c r="B32" s="75"/>
      <c r="C32" s="197"/>
      <c r="D32" s="197"/>
      <c r="E32" s="197"/>
      <c r="F32" s="197"/>
      <c r="G32" s="198"/>
      <c r="H32" s="199"/>
    </row>
    <row r="33" spans="1:8" x14ac:dyDescent="0.25">
      <c r="A33" s="196"/>
      <c r="B33" s="75"/>
      <c r="C33" s="197"/>
      <c r="D33" s="197"/>
      <c r="E33" s="197"/>
      <c r="F33" s="197"/>
      <c r="G33" s="198"/>
      <c r="H33" s="199"/>
    </row>
    <row r="34" spans="1:8" x14ac:dyDescent="0.25">
      <c r="B34" s="75"/>
      <c r="C34" s="76"/>
      <c r="D34" s="76"/>
      <c r="E34" s="76"/>
      <c r="F34" s="76"/>
      <c r="G34" s="76"/>
      <c r="H34" s="76"/>
    </row>
    <row r="35" spans="1:8" ht="28.5" customHeight="1" x14ac:dyDescent="0.25">
      <c r="A35" s="270" t="s">
        <v>198</v>
      </c>
      <c r="B35" s="271"/>
      <c r="C35" s="182" t="s">
        <v>236</v>
      </c>
      <c r="D35" s="182" t="s">
        <v>228</v>
      </c>
      <c r="E35" s="182" t="s">
        <v>243</v>
      </c>
      <c r="F35" s="182" t="s">
        <v>237</v>
      </c>
      <c r="G35" s="183" t="s">
        <v>210</v>
      </c>
      <c r="H35" s="183" t="s">
        <v>209</v>
      </c>
    </row>
    <row r="36" spans="1:8" ht="12" customHeight="1" x14ac:dyDescent="0.25">
      <c r="A36" s="184">
        <v>1</v>
      </c>
      <c r="B36" s="185">
        <v>2</v>
      </c>
      <c r="C36" s="185">
        <v>3</v>
      </c>
      <c r="D36" s="185">
        <v>4</v>
      </c>
      <c r="E36" s="185">
        <v>5</v>
      </c>
      <c r="F36" s="185">
        <v>6</v>
      </c>
      <c r="G36" s="185">
        <v>7</v>
      </c>
      <c r="H36" s="185">
        <v>8</v>
      </c>
    </row>
    <row r="37" spans="1:8" ht="18" customHeight="1" x14ac:dyDescent="0.25">
      <c r="A37" s="184"/>
      <c r="B37" s="200" t="s">
        <v>217</v>
      </c>
      <c r="C37" s="202">
        <f>C38+C83+C104+C135+C166</f>
        <v>755646.36</v>
      </c>
      <c r="D37" s="202">
        <f t="shared" ref="D37:F37" si="14">D38+D83+D104+D135+D166</f>
        <v>721672.72000000009</v>
      </c>
      <c r="E37" s="202">
        <f t="shared" si="14"/>
        <v>710283.29999999993</v>
      </c>
      <c r="F37" s="202">
        <f t="shared" si="14"/>
        <v>991919.55</v>
      </c>
      <c r="G37" s="201">
        <f>F37/C37*100</f>
        <v>131.26769379263604</v>
      </c>
      <c r="H37" s="195">
        <f>F37/E37*100</f>
        <v>139.65125605515436</v>
      </c>
    </row>
    <row r="38" spans="1:8" x14ac:dyDescent="0.25">
      <c r="A38" s="119"/>
      <c r="B38" s="120" t="s">
        <v>159</v>
      </c>
      <c r="C38" s="121">
        <f>C39+C47+C71+C74+C77</f>
        <v>678455.11</v>
      </c>
      <c r="D38" s="121">
        <f t="shared" ref="D38:F38" si="15">D39+D47+D71+D74+D77</f>
        <v>654380.7300000001</v>
      </c>
      <c r="E38" s="121">
        <f t="shared" ref="E38" si="16">E39+E47+E71+E74+E77</f>
        <v>646501.46</v>
      </c>
      <c r="F38" s="121">
        <f t="shared" si="15"/>
        <v>897404.66</v>
      </c>
      <c r="G38" s="121">
        <f>F38/C38*100</f>
        <v>132.27178140054102</v>
      </c>
      <c r="H38" s="154">
        <f>F38/E38*100</f>
        <v>138.80937871354539</v>
      </c>
    </row>
    <row r="39" spans="1:8" x14ac:dyDescent="0.25">
      <c r="A39" s="109">
        <v>31</v>
      </c>
      <c r="B39" s="110" t="s">
        <v>54</v>
      </c>
      <c r="C39" s="115">
        <f>C40+C42+C44</f>
        <v>599139.53</v>
      </c>
      <c r="D39" s="115">
        <f t="shared" ref="D39:F39" si="17">D40+D42+D44</f>
        <v>579255.56000000006</v>
      </c>
      <c r="E39" s="115">
        <f t="shared" ref="E39" si="18">E40+E42+E44</f>
        <v>579255.56000000006</v>
      </c>
      <c r="F39" s="115">
        <f t="shared" si="17"/>
        <v>824987.16999999993</v>
      </c>
      <c r="G39" s="153">
        <f t="shared" ref="G39:G103" si="19">F39/C39*100</f>
        <v>137.69533283841241</v>
      </c>
      <c r="H39" s="93">
        <f t="shared" ref="H39:H104" si="20">F39/E39*100</f>
        <v>142.42196829323484</v>
      </c>
    </row>
    <row r="40" spans="1:8" x14ac:dyDescent="0.25">
      <c r="A40" s="72">
        <v>311</v>
      </c>
      <c r="B40" s="72" t="s">
        <v>130</v>
      </c>
      <c r="C40" s="77">
        <f>C41</f>
        <v>496115.47</v>
      </c>
      <c r="D40" s="77">
        <f t="shared" ref="D40:F40" si="21">D41</f>
        <v>484339.56</v>
      </c>
      <c r="E40" s="77">
        <f t="shared" si="21"/>
        <v>484339.56</v>
      </c>
      <c r="F40" s="77">
        <f t="shared" si="21"/>
        <v>687340.73</v>
      </c>
      <c r="G40" s="153">
        <f t="shared" si="19"/>
        <v>138.54450658432401</v>
      </c>
      <c r="H40" s="93">
        <f t="shared" si="20"/>
        <v>141.91298559217421</v>
      </c>
    </row>
    <row r="41" spans="1:8" x14ac:dyDescent="0.25">
      <c r="A41" s="70">
        <v>3111</v>
      </c>
      <c r="B41" s="70" t="s">
        <v>55</v>
      </c>
      <c r="C41" s="68">
        <v>496115.47</v>
      </c>
      <c r="D41" s="71">
        <v>484339.56</v>
      </c>
      <c r="E41" s="71">
        <v>484339.56</v>
      </c>
      <c r="F41" s="71">
        <v>687340.73</v>
      </c>
      <c r="G41" s="153">
        <f t="shared" si="19"/>
        <v>138.54450658432401</v>
      </c>
      <c r="H41" s="93">
        <f t="shared" si="20"/>
        <v>141.91298559217421</v>
      </c>
    </row>
    <row r="42" spans="1:8" x14ac:dyDescent="0.25">
      <c r="A42" s="72">
        <v>312</v>
      </c>
      <c r="B42" s="72" t="s">
        <v>56</v>
      </c>
      <c r="C42" s="77">
        <f>C43</f>
        <v>21179.82</v>
      </c>
      <c r="D42" s="77">
        <f t="shared" ref="D42:F42" si="22">D43</f>
        <v>15000</v>
      </c>
      <c r="E42" s="77">
        <f t="shared" si="22"/>
        <v>15000</v>
      </c>
      <c r="F42" s="77">
        <f t="shared" si="22"/>
        <v>27329.97</v>
      </c>
      <c r="G42" s="153">
        <f t="shared" si="19"/>
        <v>129.0377821907835</v>
      </c>
      <c r="H42" s="93">
        <f t="shared" si="20"/>
        <v>182.19980000000001</v>
      </c>
    </row>
    <row r="43" spans="1:8" x14ac:dyDescent="0.25">
      <c r="A43" s="70">
        <v>3121</v>
      </c>
      <c r="B43" s="70" t="s">
        <v>56</v>
      </c>
      <c r="C43" s="68">
        <v>21179.82</v>
      </c>
      <c r="D43" s="68">
        <v>15000</v>
      </c>
      <c r="E43" s="68">
        <v>15000</v>
      </c>
      <c r="F43" s="68">
        <v>27329.97</v>
      </c>
      <c r="G43" s="153">
        <f t="shared" si="19"/>
        <v>129.0377821907835</v>
      </c>
      <c r="H43" s="93">
        <f t="shared" si="20"/>
        <v>182.19980000000001</v>
      </c>
    </row>
    <row r="44" spans="1:8" x14ac:dyDescent="0.25">
      <c r="A44" s="72">
        <v>313</v>
      </c>
      <c r="B44" s="72" t="s">
        <v>131</v>
      </c>
      <c r="C44" s="77">
        <f>C45+C46</f>
        <v>81844.240000000005</v>
      </c>
      <c r="D44" s="77">
        <f t="shared" ref="D44:F44" si="23">D45+D46</f>
        <v>79916</v>
      </c>
      <c r="E44" s="77">
        <f t="shared" si="23"/>
        <v>79916</v>
      </c>
      <c r="F44" s="77">
        <f t="shared" si="23"/>
        <v>110316.47</v>
      </c>
      <c r="G44" s="153">
        <f t="shared" si="19"/>
        <v>134.78831253121783</v>
      </c>
      <c r="H44" s="93">
        <f t="shared" si="20"/>
        <v>138.04053005655939</v>
      </c>
    </row>
    <row r="45" spans="1:8" x14ac:dyDescent="0.25">
      <c r="A45" s="70">
        <v>3132</v>
      </c>
      <c r="B45" s="70" t="s">
        <v>132</v>
      </c>
      <c r="C45" s="68">
        <v>81844.240000000005</v>
      </c>
      <c r="D45" s="68">
        <v>79916</v>
      </c>
      <c r="E45" s="68">
        <v>79916</v>
      </c>
      <c r="F45" s="68">
        <v>110316.47</v>
      </c>
      <c r="G45" s="153">
        <f t="shared" si="19"/>
        <v>134.78831253121783</v>
      </c>
      <c r="H45" s="93">
        <f t="shared" si="20"/>
        <v>138.04053005655939</v>
      </c>
    </row>
    <row r="46" spans="1:8" x14ac:dyDescent="0.25">
      <c r="A46" s="70">
        <v>3133</v>
      </c>
      <c r="B46" s="70" t="s">
        <v>133</v>
      </c>
      <c r="C46" s="68">
        <v>0</v>
      </c>
      <c r="D46" s="68">
        <v>0</v>
      </c>
      <c r="E46" s="68">
        <v>0</v>
      </c>
      <c r="F46" s="68">
        <v>0</v>
      </c>
      <c r="G46" s="153" t="e">
        <f t="shared" si="19"/>
        <v>#DIV/0!</v>
      </c>
      <c r="H46" s="93" t="e">
        <f t="shared" si="20"/>
        <v>#DIV/0!</v>
      </c>
    </row>
    <row r="47" spans="1:8" x14ac:dyDescent="0.25">
      <c r="A47" s="111">
        <v>32</v>
      </c>
      <c r="B47" s="111" t="s">
        <v>8</v>
      </c>
      <c r="C47" s="114">
        <f>C48+C52+C59+C67</f>
        <v>78516.739999999991</v>
      </c>
      <c r="D47" s="114">
        <f>D48+D52+D59+D67</f>
        <v>74594.27</v>
      </c>
      <c r="E47" s="114">
        <f>E48+E52+E59+E67</f>
        <v>66292.679999999993</v>
      </c>
      <c r="F47" s="114">
        <f>F48+F52+F59+F67</f>
        <v>71031.529999999984</v>
      </c>
      <c r="G47" s="153">
        <f t="shared" si="19"/>
        <v>90.466733590824063</v>
      </c>
      <c r="H47" s="93">
        <f t="shared" si="20"/>
        <v>107.14837595945734</v>
      </c>
    </row>
    <row r="48" spans="1:8" x14ac:dyDescent="0.25">
      <c r="A48" s="72">
        <v>321</v>
      </c>
      <c r="B48" s="72" t="s">
        <v>134</v>
      </c>
      <c r="C48" s="77">
        <f>C49+C50+C51</f>
        <v>20399.990000000002</v>
      </c>
      <c r="D48" s="77">
        <f t="shared" ref="D48:F48" si="24">D49+D50+D51</f>
        <v>22000</v>
      </c>
      <c r="E48" s="77">
        <f t="shared" si="24"/>
        <v>22000</v>
      </c>
      <c r="F48" s="77">
        <f t="shared" si="24"/>
        <v>22067.3</v>
      </c>
      <c r="G48" s="153">
        <f t="shared" si="19"/>
        <v>108.17309224171187</v>
      </c>
      <c r="H48" s="93">
        <f t="shared" si="20"/>
        <v>100.30590909090908</v>
      </c>
    </row>
    <row r="49" spans="1:8" x14ac:dyDescent="0.25">
      <c r="A49" s="70">
        <v>3211</v>
      </c>
      <c r="B49" s="70" t="s">
        <v>17</v>
      </c>
      <c r="C49" s="68">
        <v>0</v>
      </c>
      <c r="D49" s="71">
        <v>0</v>
      </c>
      <c r="E49" s="71">
        <v>0</v>
      </c>
      <c r="F49" s="71">
        <v>0</v>
      </c>
      <c r="G49" s="153" t="e">
        <f t="shared" si="19"/>
        <v>#DIV/0!</v>
      </c>
      <c r="H49" s="93" t="e">
        <f t="shared" si="20"/>
        <v>#DIV/0!</v>
      </c>
    </row>
    <row r="50" spans="1:8" x14ac:dyDescent="0.25">
      <c r="A50" s="70">
        <v>3212</v>
      </c>
      <c r="B50" s="70" t="s">
        <v>135</v>
      </c>
      <c r="C50" s="68">
        <v>20399.990000000002</v>
      </c>
      <c r="D50" s="71">
        <v>22000</v>
      </c>
      <c r="E50" s="71">
        <v>22000</v>
      </c>
      <c r="F50" s="71">
        <v>22067.3</v>
      </c>
      <c r="G50" s="153">
        <f t="shared" si="19"/>
        <v>108.17309224171187</v>
      </c>
      <c r="H50" s="93">
        <f t="shared" si="20"/>
        <v>100.30590909090908</v>
      </c>
    </row>
    <row r="51" spans="1:8" x14ac:dyDescent="0.25">
      <c r="A51" s="70">
        <v>3213</v>
      </c>
      <c r="B51" s="70" t="s">
        <v>18</v>
      </c>
      <c r="C51" s="68">
        <v>0</v>
      </c>
      <c r="D51" s="71">
        <v>0</v>
      </c>
      <c r="E51" s="71">
        <v>0</v>
      </c>
      <c r="F51" s="71">
        <v>0</v>
      </c>
      <c r="G51" s="153" t="e">
        <f t="shared" si="19"/>
        <v>#DIV/0!</v>
      </c>
      <c r="H51" s="93" t="e">
        <f t="shared" si="20"/>
        <v>#DIV/0!</v>
      </c>
    </row>
    <row r="52" spans="1:8" x14ac:dyDescent="0.25">
      <c r="A52" s="72">
        <v>322</v>
      </c>
      <c r="B52" s="72" t="s">
        <v>136</v>
      </c>
      <c r="C52" s="77">
        <f>C53+C54+C55+C56+C57+C58</f>
        <v>53643.090000000004</v>
      </c>
      <c r="D52" s="77">
        <f t="shared" ref="D52:F52" si="25">D53+D54+D55+D56+D57+D58</f>
        <v>48636.14</v>
      </c>
      <c r="E52" s="77">
        <f t="shared" si="25"/>
        <v>42500</v>
      </c>
      <c r="F52" s="77">
        <f t="shared" si="25"/>
        <v>46779.65</v>
      </c>
      <c r="G52" s="153">
        <f t="shared" si="19"/>
        <v>87.205360466744182</v>
      </c>
      <c r="H52" s="93">
        <f t="shared" si="20"/>
        <v>110.06976470588236</v>
      </c>
    </row>
    <row r="53" spans="1:8" x14ac:dyDescent="0.25">
      <c r="A53" s="70">
        <v>3221</v>
      </c>
      <c r="B53" s="70" t="s">
        <v>137</v>
      </c>
      <c r="C53" s="68">
        <v>12370.12</v>
      </c>
      <c r="D53" s="68">
        <v>12000</v>
      </c>
      <c r="E53" s="68">
        <v>12000</v>
      </c>
      <c r="F53" s="68">
        <v>12257.15</v>
      </c>
      <c r="G53" s="153">
        <f t="shared" si="19"/>
        <v>99.086750977355095</v>
      </c>
      <c r="H53" s="93">
        <f t="shared" si="20"/>
        <v>102.14291666666666</v>
      </c>
    </row>
    <row r="54" spans="1:8" x14ac:dyDescent="0.25">
      <c r="A54" s="70">
        <v>3222</v>
      </c>
      <c r="B54" s="70" t="s">
        <v>138</v>
      </c>
      <c r="C54" s="68">
        <v>36195.68</v>
      </c>
      <c r="D54" s="68">
        <v>30000</v>
      </c>
      <c r="E54" s="68">
        <v>30000</v>
      </c>
      <c r="F54" s="68">
        <v>34342.519999999997</v>
      </c>
      <c r="G54" s="153">
        <f t="shared" si="19"/>
        <v>94.880162494529728</v>
      </c>
      <c r="H54" s="93">
        <f t="shared" si="20"/>
        <v>114.47506666666665</v>
      </c>
    </row>
    <row r="55" spans="1:8" x14ac:dyDescent="0.25">
      <c r="A55" s="70">
        <v>3223</v>
      </c>
      <c r="B55" s="70" t="s">
        <v>139</v>
      </c>
      <c r="C55" s="68">
        <v>3488.96</v>
      </c>
      <c r="D55" s="68">
        <v>6636.14</v>
      </c>
      <c r="E55" s="68">
        <v>500</v>
      </c>
      <c r="F55" s="68">
        <v>0</v>
      </c>
      <c r="G55" s="153">
        <f t="shared" si="19"/>
        <v>0</v>
      </c>
      <c r="H55" s="93">
        <f t="shared" si="20"/>
        <v>0</v>
      </c>
    </row>
    <row r="56" spans="1:8" x14ac:dyDescent="0.25">
      <c r="A56" s="70">
        <v>3224</v>
      </c>
      <c r="B56" s="70" t="s">
        <v>140</v>
      </c>
      <c r="C56" s="68">
        <v>387.99</v>
      </c>
      <c r="D56" s="68">
        <v>0</v>
      </c>
      <c r="E56" s="68">
        <v>0</v>
      </c>
      <c r="F56" s="68">
        <v>0</v>
      </c>
      <c r="G56" s="153">
        <f t="shared" si="19"/>
        <v>0</v>
      </c>
      <c r="H56" s="93" t="e">
        <f t="shared" si="20"/>
        <v>#DIV/0!</v>
      </c>
    </row>
    <row r="57" spans="1:8" x14ac:dyDescent="0.25">
      <c r="A57" s="70">
        <v>3225</v>
      </c>
      <c r="B57" s="70" t="s">
        <v>22</v>
      </c>
      <c r="C57" s="68">
        <v>1076.4000000000001</v>
      </c>
      <c r="D57" s="68">
        <v>0</v>
      </c>
      <c r="E57" s="68">
        <v>0</v>
      </c>
      <c r="F57" s="68">
        <v>179.98</v>
      </c>
      <c r="G57" s="153">
        <f t="shared" si="19"/>
        <v>16.720549981419545</v>
      </c>
      <c r="H57" s="93" t="e">
        <f t="shared" si="20"/>
        <v>#DIV/0!</v>
      </c>
    </row>
    <row r="58" spans="1:8" x14ac:dyDescent="0.25">
      <c r="A58" s="70">
        <v>3227</v>
      </c>
      <c r="B58" s="70" t="s">
        <v>142</v>
      </c>
      <c r="C58" s="68">
        <v>123.94</v>
      </c>
      <c r="D58" s="68">
        <v>0</v>
      </c>
      <c r="E58" s="68">
        <v>0</v>
      </c>
      <c r="F58" s="68">
        <v>0</v>
      </c>
      <c r="G58" s="153">
        <f t="shared" si="19"/>
        <v>0</v>
      </c>
      <c r="H58" s="93" t="e">
        <f t="shared" si="20"/>
        <v>#DIV/0!</v>
      </c>
    </row>
    <row r="59" spans="1:8" x14ac:dyDescent="0.25">
      <c r="A59" s="72">
        <v>323</v>
      </c>
      <c r="B59" s="72" t="s">
        <v>143</v>
      </c>
      <c r="C59" s="77">
        <f>C60+C61+C62+C63+C64+C65+C66</f>
        <v>4014.87</v>
      </c>
      <c r="D59" s="77">
        <f t="shared" ref="D59:F59" si="26">D60+D61+D62+D63+D64+D65+D66</f>
        <v>3692.6800000000003</v>
      </c>
      <c r="E59" s="77">
        <f t="shared" si="26"/>
        <v>1592.68</v>
      </c>
      <c r="F59" s="77">
        <f t="shared" si="26"/>
        <v>2061.4</v>
      </c>
      <c r="G59" s="153">
        <f t="shared" si="19"/>
        <v>51.344128203403848</v>
      </c>
      <c r="H59" s="93">
        <f t="shared" si="20"/>
        <v>129.4296406057714</v>
      </c>
    </row>
    <row r="60" spans="1:8" x14ac:dyDescent="0.25">
      <c r="A60" s="70">
        <v>3231</v>
      </c>
      <c r="B60" s="70" t="s">
        <v>24</v>
      </c>
      <c r="C60" s="68">
        <v>0</v>
      </c>
      <c r="D60" s="68">
        <v>0</v>
      </c>
      <c r="E60" s="68">
        <v>0</v>
      </c>
      <c r="F60" s="68">
        <v>0</v>
      </c>
      <c r="G60" s="153" t="e">
        <f t="shared" si="19"/>
        <v>#DIV/0!</v>
      </c>
      <c r="H60" s="93" t="e">
        <f t="shared" si="20"/>
        <v>#DIV/0!</v>
      </c>
    </row>
    <row r="61" spans="1:8" x14ac:dyDescent="0.25">
      <c r="A61" s="70">
        <v>3232</v>
      </c>
      <c r="B61" s="70" t="s">
        <v>144</v>
      </c>
      <c r="C61" s="68">
        <v>978.66</v>
      </c>
      <c r="D61" s="68">
        <v>1200</v>
      </c>
      <c r="E61" s="68">
        <v>0</v>
      </c>
      <c r="F61" s="68">
        <v>0</v>
      </c>
      <c r="G61" s="153">
        <f t="shared" si="19"/>
        <v>0</v>
      </c>
      <c r="H61" s="93" t="e">
        <f t="shared" si="20"/>
        <v>#DIV/0!</v>
      </c>
    </row>
    <row r="62" spans="1:8" x14ac:dyDescent="0.25">
      <c r="A62" s="70">
        <v>3234</v>
      </c>
      <c r="B62" s="70" t="s">
        <v>25</v>
      </c>
      <c r="C62" s="68">
        <v>892.73</v>
      </c>
      <c r="D62" s="68">
        <v>900</v>
      </c>
      <c r="E62" s="68">
        <v>0</v>
      </c>
      <c r="F62" s="68">
        <v>0</v>
      </c>
      <c r="G62" s="153">
        <f t="shared" si="19"/>
        <v>0</v>
      </c>
      <c r="H62" s="93" t="e">
        <f t="shared" si="20"/>
        <v>#DIV/0!</v>
      </c>
    </row>
    <row r="63" spans="1:8" x14ac:dyDescent="0.25">
      <c r="A63" s="70">
        <v>3235</v>
      </c>
      <c r="B63" s="70" t="s">
        <v>26</v>
      </c>
      <c r="C63" s="68">
        <v>0</v>
      </c>
      <c r="D63" s="68">
        <v>0</v>
      </c>
      <c r="E63" s="68">
        <v>0</v>
      </c>
      <c r="F63" s="68">
        <v>0</v>
      </c>
      <c r="G63" s="153" t="e">
        <f t="shared" si="19"/>
        <v>#DIV/0!</v>
      </c>
      <c r="H63" s="93" t="e">
        <f t="shared" si="20"/>
        <v>#DIV/0!</v>
      </c>
    </row>
    <row r="64" spans="1:8" x14ac:dyDescent="0.25">
      <c r="A64" s="70">
        <v>3236</v>
      </c>
      <c r="B64" s="70" t="s">
        <v>146</v>
      </c>
      <c r="C64" s="68">
        <v>0</v>
      </c>
      <c r="D64" s="68">
        <v>0</v>
      </c>
      <c r="E64" s="68">
        <v>0</v>
      </c>
      <c r="F64" s="68">
        <v>0</v>
      </c>
      <c r="G64" s="153" t="e">
        <f t="shared" si="19"/>
        <v>#DIV/0!</v>
      </c>
      <c r="H64" s="93" t="e">
        <f t="shared" si="20"/>
        <v>#DIV/0!</v>
      </c>
    </row>
    <row r="65" spans="1:8" x14ac:dyDescent="0.25">
      <c r="A65" s="70">
        <v>3237</v>
      </c>
      <c r="B65" s="70" t="s">
        <v>28</v>
      </c>
      <c r="C65" s="68">
        <v>0</v>
      </c>
      <c r="D65" s="68">
        <v>0</v>
      </c>
      <c r="E65" s="68">
        <v>0</v>
      </c>
      <c r="F65" s="68">
        <v>0</v>
      </c>
      <c r="G65" s="153" t="e">
        <f t="shared" si="19"/>
        <v>#DIV/0!</v>
      </c>
      <c r="H65" s="93" t="e">
        <f t="shared" si="20"/>
        <v>#DIV/0!</v>
      </c>
    </row>
    <row r="66" spans="1:8" x14ac:dyDescent="0.25">
      <c r="A66" s="70">
        <v>3239</v>
      </c>
      <c r="B66" s="70" t="s">
        <v>147</v>
      </c>
      <c r="C66" s="68">
        <v>2143.48</v>
      </c>
      <c r="D66" s="68">
        <v>1592.68</v>
      </c>
      <c r="E66" s="68">
        <v>1592.68</v>
      </c>
      <c r="F66" s="68">
        <v>2061.4</v>
      </c>
      <c r="G66" s="153">
        <f t="shared" si="19"/>
        <v>96.17071304607461</v>
      </c>
      <c r="H66" s="93">
        <f t="shared" si="20"/>
        <v>129.4296406057714</v>
      </c>
    </row>
    <row r="67" spans="1:8" x14ac:dyDescent="0.25">
      <c r="A67" s="72">
        <v>329</v>
      </c>
      <c r="B67" s="72" t="s">
        <v>34</v>
      </c>
      <c r="C67" s="77">
        <f>C68+C69+C70</f>
        <v>458.79</v>
      </c>
      <c r="D67" s="77">
        <f t="shared" ref="D67:F67" si="27">D68+D69+D70</f>
        <v>265.45</v>
      </c>
      <c r="E67" s="77">
        <f t="shared" si="27"/>
        <v>200</v>
      </c>
      <c r="F67" s="77">
        <f t="shared" si="27"/>
        <v>123.18</v>
      </c>
      <c r="G67" s="153">
        <f t="shared" si="19"/>
        <v>26.848885110835024</v>
      </c>
      <c r="H67" s="93">
        <f t="shared" si="20"/>
        <v>61.59</v>
      </c>
    </row>
    <row r="68" spans="1:8" x14ac:dyDescent="0.25">
      <c r="A68" s="70">
        <v>3294</v>
      </c>
      <c r="B68" s="70" t="s">
        <v>32</v>
      </c>
      <c r="C68" s="68">
        <v>0</v>
      </c>
      <c r="D68" s="68">
        <v>0</v>
      </c>
      <c r="E68" s="68">
        <v>0</v>
      </c>
      <c r="F68" s="68">
        <v>0</v>
      </c>
      <c r="G68" s="153" t="e">
        <f t="shared" si="19"/>
        <v>#DIV/0!</v>
      </c>
      <c r="H68" s="93" t="e">
        <f t="shared" si="20"/>
        <v>#DIV/0!</v>
      </c>
    </row>
    <row r="69" spans="1:8" x14ac:dyDescent="0.25">
      <c r="A69" s="70">
        <v>3296</v>
      </c>
      <c r="B69" s="70" t="s">
        <v>79</v>
      </c>
      <c r="C69" s="68">
        <v>0</v>
      </c>
      <c r="D69" s="68">
        <v>0</v>
      </c>
      <c r="E69" s="68">
        <v>0</v>
      </c>
      <c r="F69" s="68">
        <v>0</v>
      </c>
      <c r="G69" s="153" t="e">
        <f t="shared" si="19"/>
        <v>#DIV/0!</v>
      </c>
      <c r="H69" s="93" t="e">
        <f t="shared" si="20"/>
        <v>#DIV/0!</v>
      </c>
    </row>
    <row r="70" spans="1:8" x14ac:dyDescent="0.25">
      <c r="A70" s="70">
        <v>3299</v>
      </c>
      <c r="B70" s="70" t="s">
        <v>34</v>
      </c>
      <c r="C70" s="68">
        <v>458.79</v>
      </c>
      <c r="D70" s="68">
        <v>265.45</v>
      </c>
      <c r="E70" s="68">
        <v>200</v>
      </c>
      <c r="F70" s="68">
        <v>123.18</v>
      </c>
      <c r="G70" s="153">
        <f t="shared" si="19"/>
        <v>26.848885110835024</v>
      </c>
      <c r="H70" s="93">
        <f t="shared" si="20"/>
        <v>61.59</v>
      </c>
    </row>
    <row r="71" spans="1:8" x14ac:dyDescent="0.25">
      <c r="A71" s="111">
        <v>34</v>
      </c>
      <c r="B71" s="111" t="s">
        <v>110</v>
      </c>
      <c r="C71" s="114">
        <f>C72</f>
        <v>0</v>
      </c>
      <c r="D71" s="114">
        <f t="shared" ref="D71:F72" si="28">D72</f>
        <v>0</v>
      </c>
      <c r="E71" s="114">
        <f t="shared" si="28"/>
        <v>0</v>
      </c>
      <c r="F71" s="114">
        <f t="shared" si="28"/>
        <v>0</v>
      </c>
      <c r="G71" s="153" t="e">
        <f t="shared" si="19"/>
        <v>#DIV/0!</v>
      </c>
      <c r="H71" s="93" t="e">
        <f t="shared" si="20"/>
        <v>#DIV/0!</v>
      </c>
    </row>
    <row r="72" spans="1:8" x14ac:dyDescent="0.25">
      <c r="A72" s="72">
        <v>343</v>
      </c>
      <c r="B72" s="72" t="s">
        <v>148</v>
      </c>
      <c r="C72" s="77">
        <f>C73</f>
        <v>0</v>
      </c>
      <c r="D72" s="77">
        <f t="shared" si="28"/>
        <v>0</v>
      </c>
      <c r="E72" s="77">
        <f t="shared" si="28"/>
        <v>0</v>
      </c>
      <c r="F72" s="77">
        <f>F73</f>
        <v>0</v>
      </c>
      <c r="G72" s="153" t="e">
        <f t="shared" si="19"/>
        <v>#DIV/0!</v>
      </c>
      <c r="H72" s="93" t="e">
        <f t="shared" si="20"/>
        <v>#DIV/0!</v>
      </c>
    </row>
    <row r="73" spans="1:8" x14ac:dyDescent="0.25">
      <c r="A73" s="70">
        <v>3433</v>
      </c>
      <c r="B73" s="70" t="s">
        <v>37</v>
      </c>
      <c r="C73" s="68">
        <v>0</v>
      </c>
      <c r="D73" s="71">
        <v>0</v>
      </c>
      <c r="E73" s="71">
        <v>0</v>
      </c>
      <c r="F73" s="71">
        <v>0</v>
      </c>
      <c r="G73" s="153" t="e">
        <f t="shared" si="19"/>
        <v>#DIV/0!</v>
      </c>
      <c r="H73" s="93" t="e">
        <f t="shared" si="20"/>
        <v>#DIV/0!</v>
      </c>
    </row>
    <row r="74" spans="1:8" x14ac:dyDescent="0.25">
      <c r="A74" s="111">
        <v>38</v>
      </c>
      <c r="B74" s="111" t="s">
        <v>181</v>
      </c>
      <c r="C74" s="114">
        <f>C75</f>
        <v>397.76</v>
      </c>
      <c r="D74" s="114">
        <f t="shared" ref="D74:F75" si="29">D75</f>
        <v>0</v>
      </c>
      <c r="E74" s="114">
        <f t="shared" si="29"/>
        <v>387.77</v>
      </c>
      <c r="F74" s="114">
        <f t="shared" si="29"/>
        <v>387.81</v>
      </c>
      <c r="G74" s="153">
        <f t="shared" si="19"/>
        <v>97.4984915526951</v>
      </c>
      <c r="H74" s="93">
        <f t="shared" si="20"/>
        <v>100.01031539314542</v>
      </c>
    </row>
    <row r="75" spans="1:8" x14ac:dyDescent="0.25">
      <c r="A75" s="72">
        <v>381</v>
      </c>
      <c r="B75" s="72" t="s">
        <v>182</v>
      </c>
      <c r="C75" s="77">
        <f>C76</f>
        <v>397.76</v>
      </c>
      <c r="D75" s="77">
        <f t="shared" si="29"/>
        <v>0</v>
      </c>
      <c r="E75" s="77">
        <f t="shared" si="29"/>
        <v>387.77</v>
      </c>
      <c r="F75" s="77">
        <f t="shared" si="29"/>
        <v>387.81</v>
      </c>
      <c r="G75" s="153">
        <f t="shared" si="19"/>
        <v>97.4984915526951</v>
      </c>
      <c r="H75" s="93">
        <f t="shared" si="20"/>
        <v>100.01031539314542</v>
      </c>
    </row>
    <row r="76" spans="1:8" x14ac:dyDescent="0.25">
      <c r="A76" s="70">
        <v>3812</v>
      </c>
      <c r="B76" s="70" t="s">
        <v>177</v>
      </c>
      <c r="C76" s="68">
        <v>397.76</v>
      </c>
      <c r="D76" s="68">
        <v>0</v>
      </c>
      <c r="E76" s="68">
        <v>387.77</v>
      </c>
      <c r="F76" s="68">
        <v>387.81</v>
      </c>
      <c r="G76" s="153">
        <f t="shared" si="19"/>
        <v>97.4984915526951</v>
      </c>
      <c r="H76" s="93">
        <f t="shared" si="20"/>
        <v>100.01031539314542</v>
      </c>
    </row>
    <row r="77" spans="1:8" ht="15.75" customHeight="1" x14ac:dyDescent="0.25">
      <c r="A77" s="112">
        <v>42</v>
      </c>
      <c r="B77" s="113" t="s">
        <v>150</v>
      </c>
      <c r="C77" s="114">
        <f>C78+C81</f>
        <v>401.08</v>
      </c>
      <c r="D77" s="114">
        <f t="shared" ref="D77:F77" si="30">D78+D81</f>
        <v>530.9</v>
      </c>
      <c r="E77" s="114">
        <f t="shared" si="30"/>
        <v>565.45000000000005</v>
      </c>
      <c r="F77" s="114">
        <f t="shared" si="30"/>
        <v>998.14999999999986</v>
      </c>
      <c r="G77" s="153">
        <f t="shared" si="19"/>
        <v>248.86556297995409</v>
      </c>
      <c r="H77" s="93">
        <f t="shared" si="20"/>
        <v>176.52312317623128</v>
      </c>
    </row>
    <row r="78" spans="1:8" x14ac:dyDescent="0.25">
      <c r="A78" s="67">
        <v>422</v>
      </c>
      <c r="B78" s="72" t="s">
        <v>151</v>
      </c>
      <c r="C78" s="77">
        <f>C79+C80</f>
        <v>0</v>
      </c>
      <c r="D78" s="77">
        <f t="shared" ref="D78:F78" si="31">D79+D80</f>
        <v>265.45</v>
      </c>
      <c r="E78" s="77">
        <f t="shared" si="31"/>
        <v>265.45</v>
      </c>
      <c r="F78" s="77">
        <f t="shared" si="31"/>
        <v>353.34</v>
      </c>
      <c r="G78" s="153" t="e">
        <f t="shared" ref="G78:G80" si="32">F78/C78*100</f>
        <v>#DIV/0!</v>
      </c>
      <c r="H78" s="93">
        <f t="shared" ref="H78:H80" si="33">F78/E78*100</f>
        <v>133.10981352420416</v>
      </c>
    </row>
    <row r="79" spans="1:8" x14ac:dyDescent="0.25">
      <c r="A79" s="74">
        <v>4221</v>
      </c>
      <c r="B79" s="86" t="s">
        <v>67</v>
      </c>
      <c r="C79" s="68">
        <v>0</v>
      </c>
      <c r="D79" s="71">
        <v>265.45</v>
      </c>
      <c r="E79" s="71">
        <v>265.45</v>
      </c>
      <c r="F79" s="71">
        <v>95.83</v>
      </c>
      <c r="G79" s="153" t="e">
        <f t="shared" si="32"/>
        <v>#DIV/0!</v>
      </c>
      <c r="H79" s="93">
        <f t="shared" si="33"/>
        <v>36.100960632887549</v>
      </c>
    </row>
    <row r="80" spans="1:8" x14ac:dyDescent="0.25">
      <c r="A80" s="74">
        <v>4227</v>
      </c>
      <c r="B80" s="86" t="s">
        <v>102</v>
      </c>
      <c r="C80" s="68">
        <v>0</v>
      </c>
      <c r="D80" s="68">
        <v>0</v>
      </c>
      <c r="E80" s="68">
        <v>0</v>
      </c>
      <c r="F80" s="68">
        <v>257.51</v>
      </c>
      <c r="G80" s="153" t="e">
        <f t="shared" si="32"/>
        <v>#DIV/0!</v>
      </c>
      <c r="H80" s="93" t="e">
        <f t="shared" si="33"/>
        <v>#DIV/0!</v>
      </c>
    </row>
    <row r="81" spans="1:8" x14ac:dyDescent="0.25">
      <c r="A81" s="67">
        <v>424</v>
      </c>
      <c r="B81" s="97" t="s">
        <v>93</v>
      </c>
      <c r="C81" s="77">
        <f>C82</f>
        <v>401.08</v>
      </c>
      <c r="D81" s="77">
        <f t="shared" ref="D81:F81" si="34">D82</f>
        <v>265.45</v>
      </c>
      <c r="E81" s="77">
        <f t="shared" si="34"/>
        <v>300</v>
      </c>
      <c r="F81" s="77">
        <f t="shared" si="34"/>
        <v>644.80999999999995</v>
      </c>
      <c r="G81" s="153">
        <f t="shared" si="19"/>
        <v>160.76842525182008</v>
      </c>
      <c r="H81" s="93">
        <f t="shared" si="20"/>
        <v>214.93666666666664</v>
      </c>
    </row>
    <row r="82" spans="1:8" x14ac:dyDescent="0.25">
      <c r="A82" s="74">
        <v>4241</v>
      </c>
      <c r="B82" s="96" t="s">
        <v>93</v>
      </c>
      <c r="C82" s="68">
        <v>401.08</v>
      </c>
      <c r="D82" s="71">
        <v>265.45</v>
      </c>
      <c r="E82" s="71">
        <v>300</v>
      </c>
      <c r="F82" s="71">
        <v>644.80999999999995</v>
      </c>
      <c r="G82" s="153">
        <f t="shared" si="19"/>
        <v>160.76842525182008</v>
      </c>
      <c r="H82" s="93">
        <f t="shared" si="20"/>
        <v>214.93666666666664</v>
      </c>
    </row>
    <row r="83" spans="1:8" x14ac:dyDescent="0.25">
      <c r="A83" s="123"/>
      <c r="B83" s="124" t="s">
        <v>166</v>
      </c>
      <c r="C83" s="125">
        <f>C84+C98+C101</f>
        <v>5653.32</v>
      </c>
      <c r="D83" s="125">
        <f t="shared" ref="D83:F83" si="35">D84+D98+D101</f>
        <v>4573.2700000000004</v>
      </c>
      <c r="E83" s="125">
        <f t="shared" ref="E83" si="36">E84+E98+E101</f>
        <v>4570</v>
      </c>
      <c r="F83" s="125">
        <f t="shared" si="35"/>
        <v>6846.3700000000008</v>
      </c>
      <c r="G83" s="121">
        <f t="shared" si="19"/>
        <v>121.1035285460579</v>
      </c>
      <c r="H83" s="154">
        <f t="shared" si="20"/>
        <v>149.81115973741797</v>
      </c>
    </row>
    <row r="84" spans="1:8" x14ac:dyDescent="0.25">
      <c r="A84" s="122">
        <v>32</v>
      </c>
      <c r="B84" s="122" t="s">
        <v>8</v>
      </c>
      <c r="C84" s="126">
        <f>C85+C87+C90+C94</f>
        <v>5641.41</v>
      </c>
      <c r="D84" s="126">
        <f t="shared" ref="D84:F84" si="37">D85+D87+D90+D94</f>
        <v>4560</v>
      </c>
      <c r="E84" s="126">
        <f t="shared" ref="E84" si="38">E85+E87+E90+E94</f>
        <v>4560</v>
      </c>
      <c r="F84" s="126">
        <f t="shared" si="37"/>
        <v>6838.7100000000009</v>
      </c>
      <c r="G84" s="153">
        <f t="shared" si="19"/>
        <v>121.22341754986788</v>
      </c>
      <c r="H84" s="93">
        <f t="shared" si="20"/>
        <v>149.9717105263158</v>
      </c>
    </row>
    <row r="85" spans="1:8" x14ac:dyDescent="0.25">
      <c r="A85" s="141">
        <v>321</v>
      </c>
      <c r="B85" s="141" t="s">
        <v>134</v>
      </c>
      <c r="C85" s="142">
        <f>C86</f>
        <v>6.48</v>
      </c>
      <c r="D85" s="142">
        <f t="shared" ref="D85:F85" si="39">D86</f>
        <v>0</v>
      </c>
      <c r="E85" s="142">
        <f t="shared" si="39"/>
        <v>0</v>
      </c>
      <c r="F85" s="142">
        <f t="shared" si="39"/>
        <v>43.6</v>
      </c>
      <c r="G85" s="153">
        <f t="shared" si="19"/>
        <v>672.83950617283949</v>
      </c>
      <c r="H85" s="93" t="e">
        <f t="shared" si="20"/>
        <v>#DIV/0!</v>
      </c>
    </row>
    <row r="86" spans="1:8" x14ac:dyDescent="0.25">
      <c r="A86" s="143">
        <v>3211</v>
      </c>
      <c r="B86" s="143" t="s">
        <v>17</v>
      </c>
      <c r="C86" s="144">
        <v>6.48</v>
      </c>
      <c r="D86" s="144">
        <v>0</v>
      </c>
      <c r="E86" s="144">
        <v>0</v>
      </c>
      <c r="F86" s="144">
        <v>43.6</v>
      </c>
      <c r="G86" s="153">
        <f t="shared" si="19"/>
        <v>672.83950617283949</v>
      </c>
      <c r="H86" s="93" t="e">
        <f t="shared" si="20"/>
        <v>#DIV/0!</v>
      </c>
    </row>
    <row r="87" spans="1:8" x14ac:dyDescent="0.25">
      <c r="A87" s="72">
        <v>322</v>
      </c>
      <c r="B87" s="72" t="s">
        <v>136</v>
      </c>
      <c r="C87" s="127">
        <f>C88+C89</f>
        <v>208.22000000000003</v>
      </c>
      <c r="D87" s="127">
        <f t="shared" ref="D87:F87" si="40">D88+D89</f>
        <v>200</v>
      </c>
      <c r="E87" s="127">
        <f t="shared" si="40"/>
        <v>200</v>
      </c>
      <c r="F87" s="127">
        <f t="shared" si="40"/>
        <v>0</v>
      </c>
      <c r="G87" s="153">
        <f t="shared" si="19"/>
        <v>0</v>
      </c>
      <c r="H87" s="93">
        <f t="shared" si="20"/>
        <v>0</v>
      </c>
    </row>
    <row r="88" spans="1:8" x14ac:dyDescent="0.25">
      <c r="A88" s="70">
        <v>3221</v>
      </c>
      <c r="B88" s="70" t="s">
        <v>137</v>
      </c>
      <c r="C88" s="128">
        <v>207.61</v>
      </c>
      <c r="D88" s="128">
        <v>200</v>
      </c>
      <c r="E88" s="128">
        <v>200</v>
      </c>
      <c r="F88" s="128">
        <v>0</v>
      </c>
      <c r="G88" s="153">
        <f t="shared" si="19"/>
        <v>0</v>
      </c>
      <c r="H88" s="93">
        <f t="shared" si="20"/>
        <v>0</v>
      </c>
    </row>
    <row r="89" spans="1:8" x14ac:dyDescent="0.25">
      <c r="A89" s="70">
        <v>3222</v>
      </c>
      <c r="B89" s="70" t="s">
        <v>138</v>
      </c>
      <c r="C89" s="128">
        <v>0.61</v>
      </c>
      <c r="D89" s="128">
        <v>0</v>
      </c>
      <c r="E89" s="128">
        <v>0</v>
      </c>
      <c r="F89" s="128">
        <v>0</v>
      </c>
      <c r="G89" s="153">
        <f t="shared" si="19"/>
        <v>0</v>
      </c>
      <c r="H89" s="93" t="e">
        <f t="shared" si="20"/>
        <v>#DIV/0!</v>
      </c>
    </row>
    <row r="90" spans="1:8" x14ac:dyDescent="0.25">
      <c r="A90" s="72">
        <v>323</v>
      </c>
      <c r="B90" s="72" t="s">
        <v>143</v>
      </c>
      <c r="C90" s="127">
        <f>C91+C92+C93</f>
        <v>3959.2200000000003</v>
      </c>
      <c r="D90" s="127">
        <f t="shared" ref="D90:E90" si="41">D91+D92+D93</f>
        <v>3000</v>
      </c>
      <c r="E90" s="127">
        <f t="shared" si="41"/>
        <v>3000</v>
      </c>
      <c r="F90" s="127">
        <f>F91+F92+F93</f>
        <v>5846.51</v>
      </c>
      <c r="G90" s="153">
        <f t="shared" si="19"/>
        <v>147.66822758017992</v>
      </c>
      <c r="H90" s="93">
        <f t="shared" si="20"/>
        <v>194.88366666666667</v>
      </c>
    </row>
    <row r="91" spans="1:8" x14ac:dyDescent="0.25">
      <c r="A91" s="70">
        <v>3231</v>
      </c>
      <c r="B91" s="70" t="s">
        <v>24</v>
      </c>
      <c r="C91" s="133">
        <v>9.64</v>
      </c>
      <c r="D91" s="133">
        <v>0</v>
      </c>
      <c r="E91" s="133">
        <v>0</v>
      </c>
      <c r="F91" s="133">
        <v>0</v>
      </c>
      <c r="G91" s="153">
        <f t="shared" si="19"/>
        <v>0</v>
      </c>
      <c r="H91" s="93" t="e">
        <f t="shared" si="20"/>
        <v>#DIV/0!</v>
      </c>
    </row>
    <row r="92" spans="1:8" x14ac:dyDescent="0.25">
      <c r="A92" s="70">
        <v>3232</v>
      </c>
      <c r="B92" s="70" t="s">
        <v>144</v>
      </c>
      <c r="C92" s="133">
        <v>29.7</v>
      </c>
      <c r="D92" s="133">
        <v>0</v>
      </c>
      <c r="E92" s="133">
        <v>0</v>
      </c>
      <c r="F92" s="133">
        <v>0</v>
      </c>
      <c r="G92" s="153">
        <f t="shared" si="19"/>
        <v>0</v>
      </c>
      <c r="H92" s="93" t="e">
        <f t="shared" si="20"/>
        <v>#DIV/0!</v>
      </c>
    </row>
    <row r="93" spans="1:8" x14ac:dyDescent="0.25">
      <c r="A93" s="70">
        <v>3239</v>
      </c>
      <c r="B93" s="70" t="s">
        <v>30</v>
      </c>
      <c r="C93" s="128">
        <v>3919.88</v>
      </c>
      <c r="D93" s="128">
        <v>3000</v>
      </c>
      <c r="E93" s="128">
        <v>3000</v>
      </c>
      <c r="F93" s="128">
        <v>5846.51</v>
      </c>
      <c r="G93" s="153">
        <f t="shared" si="19"/>
        <v>149.15022908864557</v>
      </c>
      <c r="H93" s="93">
        <f t="shared" si="20"/>
        <v>194.88366666666667</v>
      </c>
    </row>
    <row r="94" spans="1:8" x14ac:dyDescent="0.25">
      <c r="A94" s="72">
        <v>329</v>
      </c>
      <c r="B94" s="72" t="s">
        <v>34</v>
      </c>
      <c r="C94" s="127">
        <f>C95+C96+C97</f>
        <v>1467.49</v>
      </c>
      <c r="D94" s="127">
        <f t="shared" ref="D94:F94" si="42">D95+D96+D97</f>
        <v>1360</v>
      </c>
      <c r="E94" s="127">
        <f t="shared" si="42"/>
        <v>1360</v>
      </c>
      <c r="F94" s="127">
        <f t="shared" si="42"/>
        <v>948.6</v>
      </c>
      <c r="G94" s="153">
        <f t="shared" si="19"/>
        <v>64.640985628522174</v>
      </c>
      <c r="H94" s="93">
        <f t="shared" si="20"/>
        <v>69.75</v>
      </c>
    </row>
    <row r="95" spans="1:8" x14ac:dyDescent="0.25">
      <c r="A95" s="70">
        <v>3292</v>
      </c>
      <c r="B95" s="70" t="s">
        <v>75</v>
      </c>
      <c r="C95" s="128">
        <v>860</v>
      </c>
      <c r="D95" s="128">
        <v>860</v>
      </c>
      <c r="E95" s="128">
        <v>860</v>
      </c>
      <c r="F95" s="128">
        <v>840</v>
      </c>
      <c r="G95" s="153">
        <f t="shared" si="19"/>
        <v>97.674418604651152</v>
      </c>
      <c r="H95" s="93">
        <f t="shared" si="20"/>
        <v>97.674418604651152</v>
      </c>
    </row>
    <row r="96" spans="1:8" x14ac:dyDescent="0.25">
      <c r="A96" s="70">
        <v>3294</v>
      </c>
      <c r="B96" s="70" t="s">
        <v>32</v>
      </c>
      <c r="C96" s="128">
        <v>13.27</v>
      </c>
      <c r="D96" s="128">
        <v>0</v>
      </c>
      <c r="E96" s="128">
        <v>0</v>
      </c>
      <c r="F96" s="128">
        <v>0</v>
      </c>
      <c r="G96" s="153">
        <f t="shared" si="19"/>
        <v>0</v>
      </c>
      <c r="H96" s="93" t="e">
        <f t="shared" si="20"/>
        <v>#DIV/0!</v>
      </c>
    </row>
    <row r="97" spans="1:8" x14ac:dyDescent="0.25">
      <c r="A97" s="70">
        <v>3299</v>
      </c>
      <c r="B97" s="70" t="s">
        <v>34</v>
      </c>
      <c r="C97" s="128">
        <v>594.22</v>
      </c>
      <c r="D97" s="128">
        <v>500</v>
      </c>
      <c r="E97" s="128">
        <v>500</v>
      </c>
      <c r="F97" s="128">
        <v>108.6</v>
      </c>
      <c r="G97" s="153">
        <f t="shared" si="19"/>
        <v>18.276059371949781</v>
      </c>
      <c r="H97" s="93">
        <f t="shared" si="20"/>
        <v>21.72</v>
      </c>
    </row>
    <row r="98" spans="1:8" x14ac:dyDescent="0.25">
      <c r="A98" s="111">
        <v>34</v>
      </c>
      <c r="B98" s="111" t="s">
        <v>110</v>
      </c>
      <c r="C98" s="126">
        <f>C99</f>
        <v>11.91</v>
      </c>
      <c r="D98" s="126">
        <f t="shared" ref="D98:F99" si="43">D99</f>
        <v>13.27</v>
      </c>
      <c r="E98" s="126">
        <f t="shared" si="43"/>
        <v>10</v>
      </c>
      <c r="F98" s="126">
        <f t="shared" si="43"/>
        <v>0</v>
      </c>
      <c r="G98" s="153">
        <f t="shared" si="19"/>
        <v>0</v>
      </c>
      <c r="H98" s="93">
        <f t="shared" si="20"/>
        <v>0</v>
      </c>
    </row>
    <row r="99" spans="1:8" x14ac:dyDescent="0.25">
      <c r="A99" s="72">
        <v>343</v>
      </c>
      <c r="B99" s="72" t="s">
        <v>148</v>
      </c>
      <c r="C99" s="127">
        <f>C100</f>
        <v>11.91</v>
      </c>
      <c r="D99" s="127">
        <f t="shared" si="43"/>
        <v>13.27</v>
      </c>
      <c r="E99" s="127">
        <f t="shared" si="43"/>
        <v>10</v>
      </c>
      <c r="F99" s="127">
        <f t="shared" si="43"/>
        <v>0</v>
      </c>
      <c r="G99" s="153">
        <f t="shared" si="19"/>
        <v>0</v>
      </c>
      <c r="H99" s="93">
        <f t="shared" si="20"/>
        <v>0</v>
      </c>
    </row>
    <row r="100" spans="1:8" x14ac:dyDescent="0.25">
      <c r="A100" s="70">
        <v>3434</v>
      </c>
      <c r="B100" s="70" t="s">
        <v>76</v>
      </c>
      <c r="C100" s="128">
        <v>11.91</v>
      </c>
      <c r="D100" s="128">
        <v>13.27</v>
      </c>
      <c r="E100" s="128">
        <v>10</v>
      </c>
      <c r="F100" s="128">
        <v>0</v>
      </c>
      <c r="G100" s="153">
        <f t="shared" si="19"/>
        <v>0</v>
      </c>
      <c r="H100" s="93">
        <f t="shared" si="20"/>
        <v>0</v>
      </c>
    </row>
    <row r="101" spans="1:8" x14ac:dyDescent="0.25">
      <c r="A101" s="112">
        <v>42</v>
      </c>
      <c r="B101" s="113" t="s">
        <v>150</v>
      </c>
      <c r="C101" s="126">
        <f>C102</f>
        <v>0</v>
      </c>
      <c r="D101" s="126">
        <f t="shared" ref="D101:F102" si="44">D102</f>
        <v>0</v>
      </c>
      <c r="E101" s="126">
        <f t="shared" si="44"/>
        <v>0</v>
      </c>
      <c r="F101" s="126">
        <f t="shared" si="44"/>
        <v>7.66</v>
      </c>
      <c r="G101" s="153" t="e">
        <f t="shared" si="19"/>
        <v>#DIV/0!</v>
      </c>
      <c r="H101" s="93" t="e">
        <f t="shared" si="20"/>
        <v>#DIV/0!</v>
      </c>
    </row>
    <row r="102" spans="1:8" x14ac:dyDescent="0.25">
      <c r="A102" s="67">
        <v>424</v>
      </c>
      <c r="B102" s="97" t="s">
        <v>93</v>
      </c>
      <c r="C102" s="127">
        <f>C103</f>
        <v>0</v>
      </c>
      <c r="D102" s="127">
        <f t="shared" si="44"/>
        <v>0</v>
      </c>
      <c r="E102" s="127">
        <f t="shared" si="44"/>
        <v>0</v>
      </c>
      <c r="F102" s="127">
        <f t="shared" si="44"/>
        <v>7.66</v>
      </c>
      <c r="G102" s="153" t="e">
        <f t="shared" si="19"/>
        <v>#DIV/0!</v>
      </c>
      <c r="H102" s="93" t="e">
        <f t="shared" si="20"/>
        <v>#DIV/0!</v>
      </c>
    </row>
    <row r="103" spans="1:8" x14ac:dyDescent="0.25">
      <c r="A103" s="74">
        <v>4241</v>
      </c>
      <c r="B103" s="96" t="s">
        <v>93</v>
      </c>
      <c r="C103" s="128">
        <v>0</v>
      </c>
      <c r="D103" s="128">
        <v>0</v>
      </c>
      <c r="E103" s="128">
        <v>0</v>
      </c>
      <c r="F103" s="128">
        <v>7.66</v>
      </c>
      <c r="G103" s="153" t="e">
        <f t="shared" si="19"/>
        <v>#DIV/0!</v>
      </c>
      <c r="H103" s="93" t="e">
        <f t="shared" si="20"/>
        <v>#DIV/0!</v>
      </c>
    </row>
    <row r="104" spans="1:8" x14ac:dyDescent="0.25">
      <c r="A104" s="123"/>
      <c r="B104" s="129" t="s">
        <v>167</v>
      </c>
      <c r="C104" s="130">
        <f>C105+C112+C129</f>
        <v>37717.11</v>
      </c>
      <c r="D104" s="130">
        <f t="shared" ref="D104:F104" si="45">D105+D112+D129</f>
        <v>20891.72</v>
      </c>
      <c r="E104" s="130">
        <f t="shared" ref="E104" si="46">E105+E112+E129</f>
        <v>21391.84</v>
      </c>
      <c r="F104" s="130">
        <f t="shared" si="45"/>
        <v>47651.86</v>
      </c>
      <c r="G104" s="121">
        <f t="shared" ref="G104:G168" si="47">F104/C104*100</f>
        <v>126.34016763214362</v>
      </c>
      <c r="H104" s="154">
        <f t="shared" si="20"/>
        <v>222.75718217787718</v>
      </c>
    </row>
    <row r="105" spans="1:8" x14ac:dyDescent="0.25">
      <c r="A105" s="109">
        <v>31</v>
      </c>
      <c r="B105" s="110" t="s">
        <v>54</v>
      </c>
      <c r="C105" s="115">
        <f>C106+C108+C110</f>
        <v>24187.949999999997</v>
      </c>
      <c r="D105" s="115">
        <f t="shared" ref="D105:F105" si="48">D106+D108+D110</f>
        <v>17000</v>
      </c>
      <c r="E105" s="115">
        <f t="shared" ref="E105" si="49">E106+E108+E110</f>
        <v>17000</v>
      </c>
      <c r="F105" s="115">
        <f t="shared" si="48"/>
        <v>43175.29</v>
      </c>
      <c r="G105" s="153">
        <f t="shared" si="47"/>
        <v>178.49917004128091</v>
      </c>
      <c r="H105" s="93">
        <f t="shared" ref="H105:H172" si="50">F105/E105*100</f>
        <v>253.97229411764707</v>
      </c>
    </row>
    <row r="106" spans="1:8" x14ac:dyDescent="0.25">
      <c r="A106" s="72">
        <v>311</v>
      </c>
      <c r="B106" s="72" t="s">
        <v>130</v>
      </c>
      <c r="C106" s="77">
        <f>C107</f>
        <v>17843.669999999998</v>
      </c>
      <c r="D106" s="77">
        <f t="shared" ref="D106:F106" si="51">D107</f>
        <v>12000</v>
      </c>
      <c r="E106" s="77">
        <f t="shared" si="51"/>
        <v>12000</v>
      </c>
      <c r="F106" s="77">
        <f t="shared" si="51"/>
        <v>33712.660000000003</v>
      </c>
      <c r="G106" s="153">
        <f t="shared" si="47"/>
        <v>188.93344250370023</v>
      </c>
      <c r="H106" s="93">
        <f t="shared" si="50"/>
        <v>280.93883333333338</v>
      </c>
    </row>
    <row r="107" spans="1:8" x14ac:dyDescent="0.25">
      <c r="A107" s="70">
        <v>3111</v>
      </c>
      <c r="B107" s="70" t="s">
        <v>55</v>
      </c>
      <c r="C107" s="68">
        <v>17843.669999999998</v>
      </c>
      <c r="D107" s="71">
        <v>12000</v>
      </c>
      <c r="E107" s="71">
        <v>12000</v>
      </c>
      <c r="F107" s="71">
        <v>33712.660000000003</v>
      </c>
      <c r="G107" s="153">
        <f t="shared" si="47"/>
        <v>188.93344250370023</v>
      </c>
      <c r="H107" s="93">
        <f t="shared" si="50"/>
        <v>280.93883333333338</v>
      </c>
    </row>
    <row r="108" spans="1:8" x14ac:dyDescent="0.25">
      <c r="A108" s="72">
        <v>312</v>
      </c>
      <c r="B108" s="72" t="s">
        <v>56</v>
      </c>
      <c r="C108" s="77">
        <f>C109</f>
        <v>3400</v>
      </c>
      <c r="D108" s="77">
        <f t="shared" ref="D108:F108" si="52">D109</f>
        <v>3000</v>
      </c>
      <c r="E108" s="77">
        <f t="shared" si="52"/>
        <v>3000</v>
      </c>
      <c r="F108" s="77">
        <f t="shared" si="52"/>
        <v>3900</v>
      </c>
      <c r="G108" s="153">
        <f t="shared" si="47"/>
        <v>114.70588235294117</v>
      </c>
      <c r="H108" s="93">
        <f t="shared" si="50"/>
        <v>130</v>
      </c>
    </row>
    <row r="109" spans="1:8" x14ac:dyDescent="0.25">
      <c r="A109" s="70">
        <v>3121</v>
      </c>
      <c r="B109" s="70" t="s">
        <v>56</v>
      </c>
      <c r="C109" s="68">
        <v>3400</v>
      </c>
      <c r="D109" s="68">
        <v>3000</v>
      </c>
      <c r="E109" s="68">
        <v>3000</v>
      </c>
      <c r="F109" s="68">
        <v>3900</v>
      </c>
      <c r="G109" s="153">
        <f t="shared" si="47"/>
        <v>114.70588235294117</v>
      </c>
      <c r="H109" s="93">
        <f t="shared" si="50"/>
        <v>130</v>
      </c>
    </row>
    <row r="110" spans="1:8" x14ac:dyDescent="0.25">
      <c r="A110" s="72">
        <v>313</v>
      </c>
      <c r="B110" s="72" t="s">
        <v>131</v>
      </c>
      <c r="C110" s="77">
        <f>C111</f>
        <v>2944.28</v>
      </c>
      <c r="D110" s="77">
        <f t="shared" ref="D110:F110" si="53">D111</f>
        <v>2000</v>
      </c>
      <c r="E110" s="77">
        <f t="shared" si="53"/>
        <v>2000</v>
      </c>
      <c r="F110" s="77">
        <f t="shared" si="53"/>
        <v>5562.63</v>
      </c>
      <c r="G110" s="153">
        <f t="shared" si="47"/>
        <v>188.93006099963318</v>
      </c>
      <c r="H110" s="93">
        <f t="shared" si="50"/>
        <v>278.13150000000002</v>
      </c>
    </row>
    <row r="111" spans="1:8" x14ac:dyDescent="0.25">
      <c r="A111" s="70">
        <v>3132</v>
      </c>
      <c r="B111" s="70" t="s">
        <v>132</v>
      </c>
      <c r="C111" s="68">
        <v>2944.28</v>
      </c>
      <c r="D111" s="68">
        <v>2000</v>
      </c>
      <c r="E111" s="68">
        <v>2000</v>
      </c>
      <c r="F111" s="68">
        <v>5562.63</v>
      </c>
      <c r="G111" s="153">
        <f t="shared" si="47"/>
        <v>188.93006099963318</v>
      </c>
      <c r="H111" s="93">
        <f t="shared" si="50"/>
        <v>278.13150000000002</v>
      </c>
    </row>
    <row r="112" spans="1:8" x14ac:dyDescent="0.25">
      <c r="A112" s="111">
        <v>32</v>
      </c>
      <c r="B112" s="111" t="s">
        <v>8</v>
      </c>
      <c r="C112" s="114">
        <f>C113+C117+C122+C125</f>
        <v>13229.16</v>
      </c>
      <c r="D112" s="114">
        <f t="shared" ref="D112:F112" si="54">D113+D117+D122+D125</f>
        <v>3228.11</v>
      </c>
      <c r="E112" s="114">
        <f t="shared" ref="E112" si="55">E113+E117+E122+E125</f>
        <v>3228.23</v>
      </c>
      <c r="F112" s="114">
        <f t="shared" si="54"/>
        <v>3976.5699999999997</v>
      </c>
      <c r="G112" s="153">
        <f t="shared" si="47"/>
        <v>30.059126958930122</v>
      </c>
      <c r="H112" s="93">
        <f t="shared" si="50"/>
        <v>123.18112402152262</v>
      </c>
    </row>
    <row r="113" spans="1:8" x14ac:dyDescent="0.25">
      <c r="A113" s="72">
        <v>321</v>
      </c>
      <c r="B113" s="72" t="s">
        <v>134</v>
      </c>
      <c r="C113" s="77">
        <f>C114+C115</f>
        <v>1563.38</v>
      </c>
      <c r="D113" s="77">
        <f t="shared" ref="D113" si="56">D114+D115</f>
        <v>1370</v>
      </c>
      <c r="E113" s="77">
        <f t="shared" ref="E113" si="57">E114+E115</f>
        <v>1370</v>
      </c>
      <c r="F113" s="77">
        <f>F114+F115+F116</f>
        <v>2328.3199999999997</v>
      </c>
      <c r="G113" s="153">
        <f t="shared" si="47"/>
        <v>148.92860341055913</v>
      </c>
      <c r="H113" s="93">
        <f t="shared" si="50"/>
        <v>169.95036496350363</v>
      </c>
    </row>
    <row r="114" spans="1:8" x14ac:dyDescent="0.25">
      <c r="A114" s="70">
        <v>3211</v>
      </c>
      <c r="B114" s="70" t="s">
        <v>17</v>
      </c>
      <c r="C114" s="68">
        <v>119.47</v>
      </c>
      <c r="D114" s="68">
        <v>250</v>
      </c>
      <c r="E114" s="68">
        <v>250</v>
      </c>
      <c r="F114" s="68">
        <v>270</v>
      </c>
      <c r="G114" s="153">
        <f t="shared" si="47"/>
        <v>225.99815853352308</v>
      </c>
      <c r="H114" s="93">
        <f t="shared" si="50"/>
        <v>108</v>
      </c>
    </row>
    <row r="115" spans="1:8" x14ac:dyDescent="0.25">
      <c r="A115" s="70">
        <v>3212</v>
      </c>
      <c r="B115" s="70" t="s">
        <v>135</v>
      </c>
      <c r="C115" s="68">
        <v>1443.91</v>
      </c>
      <c r="D115" s="68">
        <v>1120</v>
      </c>
      <c r="E115" s="68">
        <v>1120</v>
      </c>
      <c r="F115" s="68">
        <v>1933.32</v>
      </c>
      <c r="G115" s="153">
        <f t="shared" si="47"/>
        <v>133.89477183480963</v>
      </c>
      <c r="H115" s="93">
        <f t="shared" si="50"/>
        <v>172.61785714285713</v>
      </c>
    </row>
    <row r="116" spans="1:8" x14ac:dyDescent="0.25">
      <c r="A116" s="70">
        <v>3213</v>
      </c>
      <c r="B116" s="70" t="s">
        <v>18</v>
      </c>
      <c r="C116" s="68">
        <v>0</v>
      </c>
      <c r="D116" s="68">
        <v>0</v>
      </c>
      <c r="E116" s="68">
        <v>0</v>
      </c>
      <c r="F116" s="68">
        <v>125</v>
      </c>
      <c r="G116" s="153" t="e">
        <f t="shared" si="47"/>
        <v>#DIV/0!</v>
      </c>
      <c r="H116" s="93" t="e">
        <f t="shared" si="50"/>
        <v>#DIV/0!</v>
      </c>
    </row>
    <row r="117" spans="1:8" x14ac:dyDescent="0.25">
      <c r="A117" s="72">
        <v>322</v>
      </c>
      <c r="B117" s="72" t="s">
        <v>136</v>
      </c>
      <c r="C117" s="77">
        <f>C118+C119+C120+C121</f>
        <v>5946.78</v>
      </c>
      <c r="D117" s="77">
        <f t="shared" ref="D117:F117" si="58">D118+D119+D120+D121</f>
        <v>0</v>
      </c>
      <c r="E117" s="77">
        <f t="shared" si="58"/>
        <v>0</v>
      </c>
      <c r="F117" s="77">
        <f t="shared" si="58"/>
        <v>0</v>
      </c>
      <c r="G117" s="153">
        <f t="shared" si="47"/>
        <v>0</v>
      </c>
      <c r="H117" s="93" t="e">
        <f t="shared" si="50"/>
        <v>#DIV/0!</v>
      </c>
    </row>
    <row r="118" spans="1:8" x14ac:dyDescent="0.25">
      <c r="A118" s="70">
        <v>3221</v>
      </c>
      <c r="B118" s="70" t="s">
        <v>137</v>
      </c>
      <c r="C118" s="68">
        <v>60.91</v>
      </c>
      <c r="D118" s="68">
        <v>0</v>
      </c>
      <c r="E118" s="68">
        <v>0</v>
      </c>
      <c r="F118" s="68">
        <v>0</v>
      </c>
      <c r="G118" s="153">
        <f t="shared" si="47"/>
        <v>0</v>
      </c>
      <c r="H118" s="93"/>
    </row>
    <row r="119" spans="1:8" x14ac:dyDescent="0.25">
      <c r="A119" s="70">
        <v>3222</v>
      </c>
      <c r="B119" s="70" t="s">
        <v>168</v>
      </c>
      <c r="C119" s="68">
        <v>1604.87</v>
      </c>
      <c r="D119" s="68">
        <v>0</v>
      </c>
      <c r="E119" s="68">
        <v>0</v>
      </c>
      <c r="F119" s="68">
        <v>0</v>
      </c>
      <c r="G119" s="153">
        <f t="shared" si="47"/>
        <v>0</v>
      </c>
      <c r="H119" s="93" t="e">
        <f t="shared" si="50"/>
        <v>#DIV/0!</v>
      </c>
    </row>
    <row r="120" spans="1:8" x14ac:dyDescent="0.25">
      <c r="A120" s="70">
        <v>3223</v>
      </c>
      <c r="B120" s="70" t="s">
        <v>139</v>
      </c>
      <c r="C120" s="68">
        <v>4281</v>
      </c>
      <c r="D120" s="68">
        <v>0</v>
      </c>
      <c r="E120" s="68">
        <v>0</v>
      </c>
      <c r="F120" s="68">
        <v>0</v>
      </c>
      <c r="G120" s="153">
        <f t="shared" si="47"/>
        <v>0</v>
      </c>
      <c r="H120" s="93" t="e">
        <f t="shared" si="50"/>
        <v>#DIV/0!</v>
      </c>
    </row>
    <row r="121" spans="1:8" x14ac:dyDescent="0.25">
      <c r="A121" s="70">
        <v>3225</v>
      </c>
      <c r="B121" s="70" t="s">
        <v>22</v>
      </c>
      <c r="C121" s="68">
        <v>0</v>
      </c>
      <c r="D121" s="68">
        <v>0</v>
      </c>
      <c r="E121" s="68">
        <v>0</v>
      </c>
      <c r="F121" s="68">
        <v>0</v>
      </c>
      <c r="G121" s="153" t="e">
        <f t="shared" si="47"/>
        <v>#DIV/0!</v>
      </c>
      <c r="H121" s="93" t="e">
        <f t="shared" si="50"/>
        <v>#DIV/0!</v>
      </c>
    </row>
    <row r="122" spans="1:8" x14ac:dyDescent="0.25">
      <c r="A122" s="72">
        <v>323</v>
      </c>
      <c r="B122" s="72" t="s">
        <v>143</v>
      </c>
      <c r="C122" s="77">
        <f>C123+C124</f>
        <v>630.88</v>
      </c>
      <c r="D122" s="77">
        <f t="shared" ref="D122:F122" si="59">D123+D124</f>
        <v>1858.1100000000001</v>
      </c>
      <c r="E122" s="77">
        <f t="shared" si="59"/>
        <v>1858.23</v>
      </c>
      <c r="F122" s="77">
        <f t="shared" si="59"/>
        <v>1356.25</v>
      </c>
      <c r="G122" s="153">
        <f t="shared" si="47"/>
        <v>214.97749175754501</v>
      </c>
      <c r="H122" s="93">
        <f t="shared" si="50"/>
        <v>72.986121201358273</v>
      </c>
    </row>
    <row r="123" spans="1:8" x14ac:dyDescent="0.25">
      <c r="A123" s="70">
        <v>3232</v>
      </c>
      <c r="B123" s="70" t="s">
        <v>144</v>
      </c>
      <c r="C123" s="68">
        <v>0</v>
      </c>
      <c r="D123" s="68">
        <v>1327.23</v>
      </c>
      <c r="E123" s="68">
        <v>1327.23</v>
      </c>
      <c r="F123" s="68">
        <v>725.25</v>
      </c>
      <c r="G123" s="153" t="e">
        <f t="shared" si="47"/>
        <v>#DIV/0!</v>
      </c>
      <c r="H123" s="93">
        <f t="shared" si="50"/>
        <v>54.643882371555797</v>
      </c>
    </row>
    <row r="124" spans="1:8" x14ac:dyDescent="0.25">
      <c r="A124" s="70">
        <v>3237</v>
      </c>
      <c r="B124" s="70" t="s">
        <v>28</v>
      </c>
      <c r="C124" s="68">
        <v>630.88</v>
      </c>
      <c r="D124" s="68">
        <v>530.88</v>
      </c>
      <c r="E124" s="68">
        <v>531</v>
      </c>
      <c r="F124" s="68">
        <v>631</v>
      </c>
      <c r="G124" s="153">
        <f t="shared" si="47"/>
        <v>100.01902104996196</v>
      </c>
      <c r="H124" s="93">
        <f t="shared" si="50"/>
        <v>118.83239171374764</v>
      </c>
    </row>
    <row r="125" spans="1:8" x14ac:dyDescent="0.25">
      <c r="A125" s="72">
        <v>329</v>
      </c>
      <c r="B125" s="72" t="s">
        <v>34</v>
      </c>
      <c r="C125" s="77">
        <f>C126+C127+C128</f>
        <v>5088.1200000000008</v>
      </c>
      <c r="D125" s="77">
        <f t="shared" ref="D125:F125" si="60">D126+D127+D128</f>
        <v>0</v>
      </c>
      <c r="E125" s="77">
        <f t="shared" si="60"/>
        <v>0</v>
      </c>
      <c r="F125" s="77">
        <f t="shared" si="60"/>
        <v>292</v>
      </c>
      <c r="G125" s="153">
        <f t="shared" si="47"/>
        <v>5.7388583602587984</v>
      </c>
      <c r="H125" s="93" t="e">
        <f t="shared" si="50"/>
        <v>#DIV/0!</v>
      </c>
    </row>
    <row r="126" spans="1:8" x14ac:dyDescent="0.25">
      <c r="A126" s="70">
        <v>3291</v>
      </c>
      <c r="B126" s="70" t="s">
        <v>51</v>
      </c>
      <c r="C126" s="68">
        <v>1017.88</v>
      </c>
      <c r="D126" s="68">
        <v>0</v>
      </c>
      <c r="E126" s="68">
        <v>0</v>
      </c>
      <c r="F126" s="68">
        <v>0</v>
      </c>
      <c r="G126" s="153">
        <f t="shared" si="47"/>
        <v>0</v>
      </c>
      <c r="H126" s="93" t="e">
        <f t="shared" si="50"/>
        <v>#DIV/0!</v>
      </c>
    </row>
    <row r="127" spans="1:8" x14ac:dyDescent="0.25">
      <c r="A127" s="70">
        <v>3293</v>
      </c>
      <c r="B127" s="70" t="s">
        <v>31</v>
      </c>
      <c r="C127" s="68">
        <v>550.96</v>
      </c>
      <c r="D127" s="68">
        <v>0</v>
      </c>
      <c r="E127" s="68">
        <v>0</v>
      </c>
      <c r="F127" s="68">
        <v>0</v>
      </c>
      <c r="G127" s="153">
        <f t="shared" si="47"/>
        <v>0</v>
      </c>
      <c r="H127" s="93" t="e">
        <f t="shared" si="50"/>
        <v>#DIV/0!</v>
      </c>
    </row>
    <row r="128" spans="1:8" x14ac:dyDescent="0.25">
      <c r="A128" s="70">
        <v>3299</v>
      </c>
      <c r="B128" s="70" t="s">
        <v>34</v>
      </c>
      <c r="C128" s="68">
        <v>3519.28</v>
      </c>
      <c r="D128" s="68">
        <v>0</v>
      </c>
      <c r="E128" s="68">
        <v>0</v>
      </c>
      <c r="F128" s="68">
        <v>292</v>
      </c>
      <c r="G128" s="153">
        <f t="shared" si="47"/>
        <v>8.297151690118433</v>
      </c>
      <c r="H128" s="93" t="e">
        <f t="shared" si="50"/>
        <v>#DIV/0!</v>
      </c>
    </row>
    <row r="129" spans="1:8" x14ac:dyDescent="0.25">
      <c r="A129" s="112">
        <v>42</v>
      </c>
      <c r="B129" s="113" t="s">
        <v>150</v>
      </c>
      <c r="C129" s="114">
        <f>C130+C133</f>
        <v>300</v>
      </c>
      <c r="D129" s="114">
        <f t="shared" ref="D129:F129" si="61">D130+D133</f>
        <v>663.61</v>
      </c>
      <c r="E129" s="114">
        <f t="shared" si="61"/>
        <v>1163.6100000000001</v>
      </c>
      <c r="F129" s="114">
        <f t="shared" si="61"/>
        <v>500</v>
      </c>
      <c r="G129" s="153">
        <f t="shared" si="47"/>
        <v>166.66666666666669</v>
      </c>
      <c r="H129" s="93">
        <f t="shared" si="50"/>
        <v>42.969723532798788</v>
      </c>
    </row>
    <row r="130" spans="1:8" x14ac:dyDescent="0.25">
      <c r="A130" s="67">
        <v>422</v>
      </c>
      <c r="B130" s="72" t="s">
        <v>172</v>
      </c>
      <c r="C130" s="77">
        <f>C131+C132</f>
        <v>0</v>
      </c>
      <c r="D130" s="77">
        <f t="shared" ref="D130:F130" si="62">D131+D132</f>
        <v>663.61</v>
      </c>
      <c r="E130" s="77">
        <f t="shared" ref="E130" si="63">E131+E132</f>
        <v>663.61</v>
      </c>
      <c r="F130" s="77">
        <f t="shared" si="62"/>
        <v>0</v>
      </c>
      <c r="G130" s="153" t="e">
        <f t="shared" si="47"/>
        <v>#DIV/0!</v>
      </c>
      <c r="H130" s="93">
        <f t="shared" si="50"/>
        <v>0</v>
      </c>
    </row>
    <row r="131" spans="1:8" x14ac:dyDescent="0.25">
      <c r="A131" s="74">
        <v>4221</v>
      </c>
      <c r="B131" s="86" t="s">
        <v>67</v>
      </c>
      <c r="C131" s="68">
        <v>0</v>
      </c>
      <c r="D131" s="71">
        <v>663.61</v>
      </c>
      <c r="E131" s="71">
        <v>663.61</v>
      </c>
      <c r="F131" s="71">
        <v>0</v>
      </c>
      <c r="G131" s="153" t="e">
        <f t="shared" si="47"/>
        <v>#DIV/0!</v>
      </c>
      <c r="H131" s="93">
        <f t="shared" si="50"/>
        <v>0</v>
      </c>
    </row>
    <row r="132" spans="1:8" x14ac:dyDescent="0.25">
      <c r="A132" s="70">
        <v>4227</v>
      </c>
      <c r="B132" s="134" t="s">
        <v>102</v>
      </c>
      <c r="C132" s="68">
        <v>0</v>
      </c>
      <c r="D132" s="68">
        <v>0</v>
      </c>
      <c r="E132" s="68">
        <v>0</v>
      </c>
      <c r="F132" s="68">
        <v>0</v>
      </c>
      <c r="G132" s="153" t="e">
        <f t="shared" si="47"/>
        <v>#DIV/0!</v>
      </c>
      <c r="H132" s="93" t="e">
        <f t="shared" si="50"/>
        <v>#DIV/0!</v>
      </c>
    </row>
    <row r="133" spans="1:8" x14ac:dyDescent="0.25">
      <c r="A133" s="72">
        <v>424</v>
      </c>
      <c r="B133" s="152" t="s">
        <v>93</v>
      </c>
      <c r="C133" s="77">
        <f>C134</f>
        <v>300</v>
      </c>
      <c r="D133" s="77">
        <f t="shared" ref="D133:F133" si="64">D134</f>
        <v>0</v>
      </c>
      <c r="E133" s="77">
        <f t="shared" si="64"/>
        <v>500</v>
      </c>
      <c r="F133" s="77">
        <f t="shared" si="64"/>
        <v>500</v>
      </c>
      <c r="G133" s="153">
        <f t="shared" si="47"/>
        <v>166.66666666666669</v>
      </c>
      <c r="H133" s="93"/>
    </row>
    <row r="134" spans="1:8" x14ac:dyDescent="0.25">
      <c r="A134" s="70">
        <v>4241</v>
      </c>
      <c r="B134" s="134" t="s">
        <v>93</v>
      </c>
      <c r="C134" s="68">
        <v>300</v>
      </c>
      <c r="D134" s="68">
        <v>0</v>
      </c>
      <c r="E134" s="68">
        <v>500</v>
      </c>
      <c r="F134" s="68">
        <v>500</v>
      </c>
      <c r="G134" s="153">
        <f t="shared" si="47"/>
        <v>166.66666666666669</v>
      </c>
      <c r="H134" s="93"/>
    </row>
    <row r="135" spans="1:8" x14ac:dyDescent="0.25">
      <c r="A135" s="123"/>
      <c r="B135" s="129" t="s">
        <v>169</v>
      </c>
      <c r="C135" s="103">
        <f>C136+C162</f>
        <v>32195.679999999997</v>
      </c>
      <c r="D135" s="103">
        <f t="shared" ref="D135:F135" si="65">D136+D162</f>
        <v>41827</v>
      </c>
      <c r="E135" s="103">
        <f t="shared" ref="E135" si="66">E136+E162</f>
        <v>37820</v>
      </c>
      <c r="F135" s="103">
        <f t="shared" si="65"/>
        <v>38529.24</v>
      </c>
      <c r="G135" s="121">
        <f t="shared" si="47"/>
        <v>119.67208022939724</v>
      </c>
      <c r="H135" s="154">
        <f t="shared" si="50"/>
        <v>101.8753040719196</v>
      </c>
    </row>
    <row r="136" spans="1:8" x14ac:dyDescent="0.25">
      <c r="A136" s="111">
        <v>32</v>
      </c>
      <c r="B136" s="111" t="s">
        <v>8</v>
      </c>
      <c r="C136" s="114">
        <f>C137+C141+C147+C157</f>
        <v>31574.129999999997</v>
      </c>
      <c r="D136" s="114">
        <f t="shared" ref="D136:F136" si="67">D137+D141+D147+D157</f>
        <v>40970.36</v>
      </c>
      <c r="E136" s="114">
        <f t="shared" ref="E136" si="68">E137+E141+E147+E157</f>
        <v>36963.360000000001</v>
      </c>
      <c r="F136" s="114">
        <f t="shared" si="67"/>
        <v>37753.129999999997</v>
      </c>
      <c r="G136" s="153">
        <f t="shared" si="47"/>
        <v>119.56981870917743</v>
      </c>
      <c r="H136" s="93">
        <f t="shared" si="50"/>
        <v>102.1366293540414</v>
      </c>
    </row>
    <row r="137" spans="1:8" x14ac:dyDescent="0.25">
      <c r="A137" s="72">
        <v>321</v>
      </c>
      <c r="B137" s="72" t="s">
        <v>134</v>
      </c>
      <c r="C137" s="77">
        <f>C138+C139+C140</f>
        <v>3301.0299999999997</v>
      </c>
      <c r="D137" s="77">
        <f t="shared" ref="D137:F137" si="69">D138+D139+D140</f>
        <v>2865</v>
      </c>
      <c r="E137" s="77">
        <f t="shared" ref="E137" si="70">E138+E139+E140</f>
        <v>2865</v>
      </c>
      <c r="F137" s="77">
        <f t="shared" si="69"/>
        <v>3800.19</v>
      </c>
      <c r="G137" s="153">
        <f t="shared" si="47"/>
        <v>115.12134091480539</v>
      </c>
      <c r="H137" s="93">
        <f t="shared" si="50"/>
        <v>132.64188481675393</v>
      </c>
    </row>
    <row r="138" spans="1:8" x14ac:dyDescent="0.25">
      <c r="A138" s="70">
        <v>3211</v>
      </c>
      <c r="B138" s="70" t="s">
        <v>17</v>
      </c>
      <c r="C138" s="68">
        <v>2967.85</v>
      </c>
      <c r="D138" s="71">
        <v>2600</v>
      </c>
      <c r="E138" s="71">
        <v>2600</v>
      </c>
      <c r="F138" s="71">
        <v>3455.19</v>
      </c>
      <c r="G138" s="153">
        <f t="shared" si="47"/>
        <v>116.42064120491264</v>
      </c>
      <c r="H138" s="93">
        <f t="shared" si="50"/>
        <v>132.89192307692309</v>
      </c>
    </row>
    <row r="139" spans="1:8" x14ac:dyDescent="0.25">
      <c r="A139" s="70">
        <v>3213</v>
      </c>
      <c r="B139" s="70" t="s">
        <v>18</v>
      </c>
      <c r="C139" s="68">
        <v>333.18</v>
      </c>
      <c r="D139" s="71">
        <v>250</v>
      </c>
      <c r="E139" s="71">
        <v>250</v>
      </c>
      <c r="F139" s="71">
        <v>345</v>
      </c>
      <c r="G139" s="153">
        <f t="shared" si="47"/>
        <v>103.5476319106789</v>
      </c>
      <c r="H139" s="93">
        <f t="shared" si="50"/>
        <v>138</v>
      </c>
    </row>
    <row r="140" spans="1:8" x14ac:dyDescent="0.25">
      <c r="A140" s="70">
        <v>3214</v>
      </c>
      <c r="B140" s="70" t="s">
        <v>170</v>
      </c>
      <c r="C140" s="68">
        <v>0</v>
      </c>
      <c r="D140" s="68">
        <v>15</v>
      </c>
      <c r="E140" s="68">
        <v>15</v>
      </c>
      <c r="F140" s="68">
        <v>0</v>
      </c>
      <c r="G140" s="153" t="e">
        <f t="shared" si="47"/>
        <v>#DIV/0!</v>
      </c>
      <c r="H140" s="93">
        <f t="shared" si="50"/>
        <v>0</v>
      </c>
    </row>
    <row r="141" spans="1:8" x14ac:dyDescent="0.25">
      <c r="A141" s="72">
        <v>322</v>
      </c>
      <c r="B141" s="72" t="s">
        <v>136</v>
      </c>
      <c r="C141" s="77">
        <f>C142+C143+C144+C145+C146</f>
        <v>15236.609999999999</v>
      </c>
      <c r="D141" s="77">
        <f t="shared" ref="D141:F141" si="71">D142+D143+D144+D145+D146</f>
        <v>24107.68</v>
      </c>
      <c r="E141" s="77">
        <f t="shared" si="71"/>
        <v>21473.360000000001</v>
      </c>
      <c r="F141" s="77">
        <f t="shared" si="71"/>
        <v>22474.83</v>
      </c>
      <c r="G141" s="153">
        <f t="shared" si="47"/>
        <v>147.5054490467368</v>
      </c>
      <c r="H141" s="93">
        <f t="shared" si="50"/>
        <v>104.66377874724775</v>
      </c>
    </row>
    <row r="142" spans="1:8" x14ac:dyDescent="0.25">
      <c r="A142" s="70">
        <v>3221</v>
      </c>
      <c r="B142" s="70" t="s">
        <v>137</v>
      </c>
      <c r="C142" s="68">
        <v>5120.34</v>
      </c>
      <c r="D142" s="68">
        <v>5924.68</v>
      </c>
      <c r="E142" s="68">
        <v>5925.36</v>
      </c>
      <c r="F142" s="68">
        <v>5437.84</v>
      </c>
      <c r="G142" s="153">
        <f t="shared" si="47"/>
        <v>106.20076010577422</v>
      </c>
      <c r="H142" s="93">
        <f t="shared" si="50"/>
        <v>91.772314256011455</v>
      </c>
    </row>
    <row r="143" spans="1:8" x14ac:dyDescent="0.25">
      <c r="A143" s="70">
        <v>3223</v>
      </c>
      <c r="B143" s="70" t="s">
        <v>139</v>
      </c>
      <c r="C143" s="68">
        <v>8541.8799999999992</v>
      </c>
      <c r="D143" s="68">
        <v>15000</v>
      </c>
      <c r="E143" s="68">
        <v>12290</v>
      </c>
      <c r="F143" s="68">
        <v>14049.87</v>
      </c>
      <c r="G143" s="153">
        <f t="shared" si="47"/>
        <v>164.48217488421756</v>
      </c>
      <c r="H143" s="93">
        <f t="shared" si="50"/>
        <v>114.31952807160293</v>
      </c>
    </row>
    <row r="144" spans="1:8" x14ac:dyDescent="0.25">
      <c r="A144" s="70">
        <v>3224</v>
      </c>
      <c r="B144" s="70" t="s">
        <v>140</v>
      </c>
      <c r="C144" s="68">
        <v>1105.22</v>
      </c>
      <c r="D144" s="68">
        <v>2248</v>
      </c>
      <c r="E144" s="68">
        <v>2323</v>
      </c>
      <c r="F144" s="68">
        <v>2394.4299999999998</v>
      </c>
      <c r="G144" s="153">
        <f t="shared" si="47"/>
        <v>216.64736432565462</v>
      </c>
      <c r="H144" s="93">
        <f t="shared" si="50"/>
        <v>103.07490314248815</v>
      </c>
    </row>
    <row r="145" spans="1:8" x14ac:dyDescent="0.25">
      <c r="A145" s="70">
        <v>3225</v>
      </c>
      <c r="B145" s="70" t="s">
        <v>22</v>
      </c>
      <c r="C145" s="68">
        <v>344.17</v>
      </c>
      <c r="D145" s="68">
        <v>600</v>
      </c>
      <c r="E145" s="68">
        <v>600</v>
      </c>
      <c r="F145" s="68">
        <v>525.36</v>
      </c>
      <c r="G145" s="153">
        <f t="shared" si="47"/>
        <v>152.64549495888659</v>
      </c>
      <c r="H145" s="93">
        <f t="shared" si="50"/>
        <v>87.56</v>
      </c>
    </row>
    <row r="146" spans="1:8" x14ac:dyDescent="0.25">
      <c r="A146" s="70">
        <v>3227</v>
      </c>
      <c r="B146" s="70" t="s">
        <v>142</v>
      </c>
      <c r="C146" s="68">
        <v>125</v>
      </c>
      <c r="D146" s="68">
        <v>335</v>
      </c>
      <c r="E146" s="68">
        <v>335</v>
      </c>
      <c r="F146" s="68">
        <v>67.33</v>
      </c>
      <c r="G146" s="153">
        <f t="shared" si="47"/>
        <v>53.864000000000004</v>
      </c>
      <c r="H146" s="93">
        <f t="shared" si="50"/>
        <v>20.098507462686566</v>
      </c>
    </row>
    <row r="147" spans="1:8" x14ac:dyDescent="0.25">
      <c r="A147" s="72">
        <v>323</v>
      </c>
      <c r="B147" s="72" t="s">
        <v>143</v>
      </c>
      <c r="C147" s="77">
        <f>C148+C149+C150+C151+C152+C153+C154+C155+C156</f>
        <v>11836.16</v>
      </c>
      <c r="D147" s="77">
        <f t="shared" ref="D147:F147" si="72">D148+D149+D150+D151+D152+D153+D154+D155+D156</f>
        <v>12055</v>
      </c>
      <c r="E147" s="77">
        <f t="shared" si="72"/>
        <v>11275</v>
      </c>
      <c r="F147" s="77">
        <f t="shared" si="72"/>
        <v>11008.609999999999</v>
      </c>
      <c r="G147" s="153">
        <f t="shared" si="47"/>
        <v>93.008289850762409</v>
      </c>
      <c r="H147" s="93">
        <f t="shared" si="50"/>
        <v>97.637339246119723</v>
      </c>
    </row>
    <row r="148" spans="1:8" x14ac:dyDescent="0.25">
      <c r="A148" s="70">
        <v>3231</v>
      </c>
      <c r="B148" s="70" t="s">
        <v>24</v>
      </c>
      <c r="C148" s="68">
        <v>1178.68</v>
      </c>
      <c r="D148" s="68">
        <v>1300</v>
      </c>
      <c r="E148" s="68">
        <v>1300</v>
      </c>
      <c r="F148" s="68">
        <v>1268.03</v>
      </c>
      <c r="G148" s="153">
        <f t="shared" si="47"/>
        <v>107.58051379509281</v>
      </c>
      <c r="H148" s="93">
        <f t="shared" si="50"/>
        <v>97.540769230769229</v>
      </c>
    </row>
    <row r="149" spans="1:8" x14ac:dyDescent="0.25">
      <c r="A149" s="70">
        <v>3232</v>
      </c>
      <c r="B149" s="70" t="s">
        <v>144</v>
      </c>
      <c r="C149" s="68">
        <v>3795.71</v>
      </c>
      <c r="D149" s="68">
        <v>2800</v>
      </c>
      <c r="E149" s="68">
        <v>3100</v>
      </c>
      <c r="F149" s="68">
        <v>3028.5</v>
      </c>
      <c r="G149" s="153">
        <f t="shared" si="47"/>
        <v>79.787444246267498</v>
      </c>
      <c r="H149" s="93">
        <f t="shared" si="50"/>
        <v>97.693548387096769</v>
      </c>
    </row>
    <row r="150" spans="1:8" x14ac:dyDescent="0.25">
      <c r="A150" s="70">
        <v>3233</v>
      </c>
      <c r="B150" s="70" t="s">
        <v>105</v>
      </c>
      <c r="C150" s="68">
        <v>127.44</v>
      </c>
      <c r="D150" s="68">
        <v>130</v>
      </c>
      <c r="E150" s="68">
        <v>130</v>
      </c>
      <c r="F150" s="68">
        <v>127.44</v>
      </c>
      <c r="G150" s="153">
        <f t="shared" si="47"/>
        <v>100</v>
      </c>
      <c r="H150" s="93">
        <f t="shared" si="50"/>
        <v>98.030769230769238</v>
      </c>
    </row>
    <row r="151" spans="1:8" x14ac:dyDescent="0.25">
      <c r="A151" s="70">
        <v>3234</v>
      </c>
      <c r="B151" s="70" t="s">
        <v>25</v>
      </c>
      <c r="C151" s="68">
        <v>1758.22</v>
      </c>
      <c r="D151" s="68">
        <v>1600</v>
      </c>
      <c r="E151" s="68">
        <v>1600</v>
      </c>
      <c r="F151" s="68">
        <v>2094.4899999999998</v>
      </c>
      <c r="G151" s="153">
        <f t="shared" si="47"/>
        <v>119.12559292921247</v>
      </c>
      <c r="H151" s="93">
        <f t="shared" si="50"/>
        <v>130.90562499999999</v>
      </c>
    </row>
    <row r="152" spans="1:8" x14ac:dyDescent="0.25">
      <c r="A152" s="70">
        <v>3235</v>
      </c>
      <c r="B152" s="70" t="s">
        <v>26</v>
      </c>
      <c r="C152" s="68">
        <v>124.44</v>
      </c>
      <c r="D152" s="68">
        <v>280</v>
      </c>
      <c r="E152" s="68">
        <v>200</v>
      </c>
      <c r="F152" s="68">
        <v>99.98</v>
      </c>
      <c r="G152" s="153">
        <f t="shared" si="47"/>
        <v>80.343940855030539</v>
      </c>
      <c r="H152" s="93">
        <f t="shared" si="50"/>
        <v>49.99</v>
      </c>
    </row>
    <row r="153" spans="1:8" x14ac:dyDescent="0.25">
      <c r="A153" s="70">
        <v>3236</v>
      </c>
      <c r="B153" s="70" t="s">
        <v>146</v>
      </c>
      <c r="C153" s="68">
        <v>1968.6</v>
      </c>
      <c r="D153" s="68">
        <v>3000</v>
      </c>
      <c r="E153" s="68">
        <v>2000</v>
      </c>
      <c r="F153" s="68">
        <v>1480.11</v>
      </c>
      <c r="G153" s="153">
        <f t="shared" si="47"/>
        <v>75.185918927156351</v>
      </c>
      <c r="H153" s="93">
        <f t="shared" si="50"/>
        <v>74.005499999999984</v>
      </c>
    </row>
    <row r="154" spans="1:8" x14ac:dyDescent="0.25">
      <c r="A154" s="70">
        <v>3237</v>
      </c>
      <c r="B154" s="70" t="s">
        <v>28</v>
      </c>
      <c r="C154" s="68">
        <v>597.24</v>
      </c>
      <c r="D154" s="68">
        <v>400</v>
      </c>
      <c r="E154" s="68">
        <v>400</v>
      </c>
      <c r="F154" s="68">
        <v>345</v>
      </c>
      <c r="G154" s="153">
        <f t="shared" si="47"/>
        <v>57.76572232268434</v>
      </c>
      <c r="H154" s="93">
        <f t="shared" si="50"/>
        <v>86.25</v>
      </c>
    </row>
    <row r="155" spans="1:8" x14ac:dyDescent="0.25">
      <c r="A155" s="70">
        <v>3238</v>
      </c>
      <c r="B155" s="70" t="s">
        <v>29</v>
      </c>
      <c r="C155" s="68">
        <v>1184.53</v>
      </c>
      <c r="D155" s="68">
        <v>1195</v>
      </c>
      <c r="E155" s="68">
        <v>1195</v>
      </c>
      <c r="F155" s="68">
        <v>1463.21</v>
      </c>
      <c r="G155" s="153">
        <f t="shared" si="47"/>
        <v>123.52663081559776</v>
      </c>
      <c r="H155" s="93">
        <f t="shared" si="50"/>
        <v>122.44435146443516</v>
      </c>
    </row>
    <row r="156" spans="1:8" x14ac:dyDescent="0.25">
      <c r="A156" s="70">
        <v>3239</v>
      </c>
      <c r="B156" s="70" t="s">
        <v>147</v>
      </c>
      <c r="C156" s="68">
        <v>1101.3</v>
      </c>
      <c r="D156" s="68">
        <v>1350</v>
      </c>
      <c r="E156" s="68">
        <v>1350</v>
      </c>
      <c r="F156" s="68">
        <v>1101.8499999999999</v>
      </c>
      <c r="G156" s="153">
        <f t="shared" si="47"/>
        <v>100.04994097884318</v>
      </c>
      <c r="H156" s="93">
        <f t="shared" si="50"/>
        <v>81.618518518518513</v>
      </c>
    </row>
    <row r="157" spans="1:8" x14ac:dyDescent="0.25">
      <c r="A157" s="72">
        <v>329</v>
      </c>
      <c r="B157" s="72" t="s">
        <v>34</v>
      </c>
      <c r="C157" s="77">
        <f>C158+C159+C160+C161</f>
        <v>1200.33</v>
      </c>
      <c r="D157" s="77">
        <f t="shared" ref="D157:F157" si="73">D158+D159+D160+D161</f>
        <v>1942.68</v>
      </c>
      <c r="E157" s="77">
        <f t="shared" si="73"/>
        <v>1350</v>
      </c>
      <c r="F157" s="77">
        <f t="shared" si="73"/>
        <v>469.5</v>
      </c>
      <c r="G157" s="153">
        <f t="shared" si="47"/>
        <v>39.114243583014677</v>
      </c>
      <c r="H157" s="93">
        <f t="shared" si="50"/>
        <v>34.777777777777779</v>
      </c>
    </row>
    <row r="158" spans="1:8" x14ac:dyDescent="0.25">
      <c r="A158" s="70">
        <v>3293</v>
      </c>
      <c r="B158" s="70" t="s">
        <v>31</v>
      </c>
      <c r="C158" s="68">
        <v>517.29</v>
      </c>
      <c r="D158" s="68">
        <v>265.45</v>
      </c>
      <c r="E158" s="68">
        <v>200</v>
      </c>
      <c r="F158" s="68">
        <v>5.2</v>
      </c>
      <c r="G158" s="153">
        <f t="shared" si="47"/>
        <v>1.0052388408822905</v>
      </c>
      <c r="H158" s="93">
        <f t="shared" si="50"/>
        <v>2.6</v>
      </c>
    </row>
    <row r="159" spans="1:8" x14ac:dyDescent="0.25">
      <c r="A159" s="70">
        <v>3294</v>
      </c>
      <c r="B159" s="70" t="s">
        <v>32</v>
      </c>
      <c r="C159" s="68">
        <v>287.51</v>
      </c>
      <c r="D159" s="68">
        <v>300</v>
      </c>
      <c r="E159" s="68">
        <v>300</v>
      </c>
      <c r="F159" s="68">
        <v>188.09</v>
      </c>
      <c r="G159" s="153">
        <f t="shared" si="47"/>
        <v>65.420333205801541</v>
      </c>
      <c r="H159" s="93">
        <f t="shared" si="50"/>
        <v>62.696666666666665</v>
      </c>
    </row>
    <row r="160" spans="1:8" x14ac:dyDescent="0.25">
      <c r="A160" s="70">
        <v>3295</v>
      </c>
      <c r="B160" s="70" t="s">
        <v>33</v>
      </c>
      <c r="C160" s="68">
        <v>19.91</v>
      </c>
      <c r="D160" s="68">
        <v>50</v>
      </c>
      <c r="E160" s="68">
        <v>0</v>
      </c>
      <c r="F160" s="68">
        <v>0</v>
      </c>
      <c r="G160" s="153">
        <f t="shared" si="47"/>
        <v>0</v>
      </c>
      <c r="H160" s="93" t="e">
        <f t="shared" si="50"/>
        <v>#DIV/0!</v>
      </c>
    </row>
    <row r="161" spans="1:8" x14ac:dyDescent="0.25">
      <c r="A161" s="70">
        <v>3299</v>
      </c>
      <c r="B161" s="70" t="s">
        <v>34</v>
      </c>
      <c r="C161" s="68">
        <v>375.62</v>
      </c>
      <c r="D161" s="68">
        <v>1327.23</v>
      </c>
      <c r="E161" s="68">
        <v>850</v>
      </c>
      <c r="F161" s="68">
        <v>276.20999999999998</v>
      </c>
      <c r="G161" s="153">
        <f t="shared" si="47"/>
        <v>73.534423087162551</v>
      </c>
      <c r="H161" s="93">
        <f t="shared" si="50"/>
        <v>32.495294117647056</v>
      </c>
    </row>
    <row r="162" spans="1:8" x14ac:dyDescent="0.25">
      <c r="A162" s="111">
        <v>34</v>
      </c>
      <c r="B162" s="111" t="s">
        <v>110</v>
      </c>
      <c r="C162" s="114">
        <f>C163</f>
        <v>621.54999999999995</v>
      </c>
      <c r="D162" s="114">
        <f t="shared" ref="D162:F162" si="74">D163</f>
        <v>856.64</v>
      </c>
      <c r="E162" s="114">
        <f t="shared" si="74"/>
        <v>856.64</v>
      </c>
      <c r="F162" s="114">
        <f t="shared" si="74"/>
        <v>776.11</v>
      </c>
      <c r="G162" s="153">
        <f t="shared" si="47"/>
        <v>124.8668650953262</v>
      </c>
      <c r="H162" s="93">
        <f t="shared" si="50"/>
        <v>90.59931826671648</v>
      </c>
    </row>
    <row r="163" spans="1:8" x14ac:dyDescent="0.25">
      <c r="A163" s="72">
        <v>343</v>
      </c>
      <c r="B163" s="72" t="s">
        <v>148</v>
      </c>
      <c r="C163" s="77">
        <f>C164+C165</f>
        <v>621.54999999999995</v>
      </c>
      <c r="D163" s="77">
        <f t="shared" ref="D163:F163" si="75">D164+D165</f>
        <v>856.64</v>
      </c>
      <c r="E163" s="77">
        <f t="shared" ref="E163" si="76">E164+E165</f>
        <v>856.64</v>
      </c>
      <c r="F163" s="77">
        <f t="shared" si="75"/>
        <v>776.11</v>
      </c>
      <c r="G163" s="153">
        <f t="shared" si="47"/>
        <v>124.8668650953262</v>
      </c>
      <c r="H163" s="93">
        <f t="shared" si="50"/>
        <v>90.59931826671648</v>
      </c>
    </row>
    <row r="164" spans="1:8" x14ac:dyDescent="0.25">
      <c r="A164" s="70">
        <v>3431</v>
      </c>
      <c r="B164" s="70" t="s">
        <v>149</v>
      </c>
      <c r="C164" s="68">
        <v>621.54999999999995</v>
      </c>
      <c r="D164" s="68">
        <v>850</v>
      </c>
      <c r="E164" s="68">
        <v>850</v>
      </c>
      <c r="F164" s="68">
        <v>776.11</v>
      </c>
      <c r="G164" s="153">
        <f t="shared" si="47"/>
        <v>124.8668650953262</v>
      </c>
      <c r="H164" s="93">
        <f t="shared" si="50"/>
        <v>91.307058823529403</v>
      </c>
    </row>
    <row r="165" spans="1:8" x14ac:dyDescent="0.25">
      <c r="A165" s="70">
        <v>3433</v>
      </c>
      <c r="B165" s="70" t="s">
        <v>37</v>
      </c>
      <c r="C165" s="68">
        <v>0</v>
      </c>
      <c r="D165" s="71">
        <v>6.64</v>
      </c>
      <c r="E165" s="71">
        <v>6.64</v>
      </c>
      <c r="F165" s="71">
        <v>0</v>
      </c>
      <c r="G165" s="153" t="e">
        <f t="shared" si="47"/>
        <v>#DIV/0!</v>
      </c>
      <c r="H165" s="93">
        <f t="shared" si="50"/>
        <v>0</v>
      </c>
    </row>
    <row r="166" spans="1:8" x14ac:dyDescent="0.25">
      <c r="A166" s="131"/>
      <c r="B166" s="132" t="s">
        <v>171</v>
      </c>
      <c r="C166" s="103">
        <f>C167</f>
        <v>1625.1399999999999</v>
      </c>
      <c r="D166" s="103">
        <f t="shared" ref="D166:F166" si="77">D167</f>
        <v>0</v>
      </c>
      <c r="E166" s="103">
        <f t="shared" si="77"/>
        <v>0</v>
      </c>
      <c r="F166" s="103">
        <f t="shared" si="77"/>
        <v>1487.42</v>
      </c>
      <c r="G166" s="121">
        <f t="shared" si="47"/>
        <v>91.525653174495744</v>
      </c>
      <c r="H166" s="154" t="e">
        <f t="shared" si="50"/>
        <v>#DIV/0!</v>
      </c>
    </row>
    <row r="167" spans="1:8" x14ac:dyDescent="0.25">
      <c r="A167" s="112">
        <v>42</v>
      </c>
      <c r="B167" s="113" t="s">
        <v>150</v>
      </c>
      <c r="C167" s="114">
        <f>C168+C171</f>
        <v>1625.1399999999999</v>
      </c>
      <c r="D167" s="114">
        <f t="shared" ref="D167:F167" si="78">D168+D171</f>
        <v>0</v>
      </c>
      <c r="E167" s="114">
        <f t="shared" ref="E167" si="79">E168+E171</f>
        <v>0</v>
      </c>
      <c r="F167" s="114">
        <f t="shared" si="78"/>
        <v>1487.42</v>
      </c>
      <c r="G167" s="153">
        <f t="shared" si="47"/>
        <v>91.525653174495744</v>
      </c>
      <c r="H167" s="93" t="e">
        <f t="shared" si="50"/>
        <v>#DIV/0!</v>
      </c>
    </row>
    <row r="168" spans="1:8" x14ac:dyDescent="0.25">
      <c r="A168" s="67">
        <v>422</v>
      </c>
      <c r="B168" s="72" t="s">
        <v>151</v>
      </c>
      <c r="C168" s="77">
        <f>C169+C170</f>
        <v>1625.1399999999999</v>
      </c>
      <c r="D168" s="77">
        <f t="shared" ref="D168:F168" si="80">D169+D170</f>
        <v>0</v>
      </c>
      <c r="E168" s="77">
        <f t="shared" ref="E168" si="81">E169+E170</f>
        <v>0</v>
      </c>
      <c r="F168" s="77">
        <f t="shared" si="80"/>
        <v>1487.42</v>
      </c>
      <c r="G168" s="153">
        <f t="shared" si="47"/>
        <v>91.525653174495744</v>
      </c>
      <c r="H168" s="93" t="e">
        <f t="shared" si="50"/>
        <v>#DIV/0!</v>
      </c>
    </row>
    <row r="169" spans="1:8" x14ac:dyDescent="0.25">
      <c r="A169" s="74">
        <v>4221</v>
      </c>
      <c r="B169" s="86" t="s">
        <v>67</v>
      </c>
      <c r="C169" s="68">
        <v>836.14</v>
      </c>
      <c r="D169" s="71">
        <v>0</v>
      </c>
      <c r="E169" s="71">
        <v>0</v>
      </c>
      <c r="F169" s="71">
        <v>1487.42</v>
      </c>
      <c r="G169" s="153">
        <f t="shared" ref="G169:G172" si="82">F169/C169*100</f>
        <v>177.89126222881336</v>
      </c>
      <c r="H169" s="93" t="e">
        <f t="shared" si="50"/>
        <v>#DIV/0!</v>
      </c>
    </row>
    <row r="170" spans="1:8" x14ac:dyDescent="0.25">
      <c r="A170" s="74">
        <v>4227</v>
      </c>
      <c r="B170" s="86" t="s">
        <v>102</v>
      </c>
      <c r="C170" s="68">
        <v>789</v>
      </c>
      <c r="D170" s="68">
        <v>0</v>
      </c>
      <c r="E170" s="68">
        <v>0</v>
      </c>
      <c r="F170" s="68">
        <v>0</v>
      </c>
      <c r="G170" s="153">
        <f t="shared" si="82"/>
        <v>0</v>
      </c>
      <c r="H170" s="93" t="e">
        <f t="shared" si="50"/>
        <v>#DIV/0!</v>
      </c>
    </row>
    <row r="171" spans="1:8" x14ac:dyDescent="0.25">
      <c r="A171" s="67">
        <v>424</v>
      </c>
      <c r="B171" s="97" t="s">
        <v>93</v>
      </c>
      <c r="C171" s="77">
        <f>C172</f>
        <v>0</v>
      </c>
      <c r="D171" s="77">
        <f t="shared" ref="D171:F171" si="83">D172</f>
        <v>0</v>
      </c>
      <c r="E171" s="77">
        <f t="shared" si="83"/>
        <v>0</v>
      </c>
      <c r="F171" s="77">
        <f t="shared" si="83"/>
        <v>0</v>
      </c>
      <c r="G171" s="153" t="e">
        <f t="shared" si="82"/>
        <v>#DIV/0!</v>
      </c>
      <c r="H171" s="93" t="e">
        <f t="shared" si="50"/>
        <v>#DIV/0!</v>
      </c>
    </row>
    <row r="172" spans="1:8" x14ac:dyDescent="0.25">
      <c r="A172" s="74">
        <v>4241</v>
      </c>
      <c r="B172" s="96" t="s">
        <v>93</v>
      </c>
      <c r="C172" s="68">
        <v>0</v>
      </c>
      <c r="D172" s="71">
        <v>0</v>
      </c>
      <c r="E172" s="71">
        <v>0</v>
      </c>
      <c r="F172" s="71">
        <v>0</v>
      </c>
      <c r="G172" s="153" t="e">
        <f t="shared" si="82"/>
        <v>#DIV/0!</v>
      </c>
      <c r="H172" s="93" t="e">
        <f t="shared" si="50"/>
        <v>#DIV/0!</v>
      </c>
    </row>
  </sheetData>
  <mergeCells count="3">
    <mergeCell ref="A1:H1"/>
    <mergeCell ref="A3:B3"/>
    <mergeCell ref="A35:B3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D7" sqref="D7"/>
    </sheetView>
  </sheetViews>
  <sheetFormatPr defaultRowHeight="15" x14ac:dyDescent="0.25"/>
  <cols>
    <col min="1" max="1" width="44" style="203" customWidth="1"/>
    <col min="2" max="2" width="21.7109375" style="203" customWidth="1"/>
    <col min="3" max="4" width="15.28515625" style="203" customWidth="1"/>
    <col min="5" max="5" width="21.7109375" style="203" customWidth="1"/>
    <col min="6" max="6" width="11.85546875" style="203" customWidth="1"/>
    <col min="7" max="7" width="11.28515625" style="203" customWidth="1"/>
    <col min="8" max="16384" width="9.140625" style="203"/>
  </cols>
  <sheetData>
    <row r="1" spans="1:7" ht="18" customHeight="1" x14ac:dyDescent="0.25">
      <c r="A1" s="204"/>
      <c r="B1" s="204"/>
      <c r="C1" s="204"/>
      <c r="D1" s="204"/>
      <c r="E1" s="204"/>
      <c r="F1" s="204"/>
    </row>
    <row r="2" spans="1:7" ht="18" x14ac:dyDescent="0.25">
      <c r="A2" s="204"/>
      <c r="B2" s="204"/>
      <c r="C2" s="204"/>
      <c r="D2" s="204"/>
      <c r="E2" s="205"/>
      <c r="F2" s="205"/>
    </row>
    <row r="3" spans="1:7" ht="15.75" x14ac:dyDescent="0.25">
      <c r="A3" s="275" t="s">
        <v>225</v>
      </c>
      <c r="B3" s="276"/>
      <c r="C3" s="276"/>
      <c r="D3" s="276"/>
      <c r="E3" s="276"/>
      <c r="F3" s="276"/>
    </row>
    <row r="4" spans="1:7" ht="15.75" x14ac:dyDescent="0.25">
      <c r="A4" s="217"/>
      <c r="B4" s="218"/>
      <c r="C4" s="218"/>
      <c r="D4" s="218"/>
      <c r="E4" s="218"/>
      <c r="F4" s="218"/>
    </row>
    <row r="5" spans="1:7" ht="15.75" x14ac:dyDescent="0.25">
      <c r="A5" s="217"/>
      <c r="B5" s="218"/>
      <c r="C5" s="218"/>
      <c r="D5" s="218"/>
      <c r="E5" s="218"/>
      <c r="F5" s="218"/>
    </row>
    <row r="6" spans="1:7" ht="18" x14ac:dyDescent="0.25">
      <c r="A6" s="204"/>
      <c r="B6" s="204"/>
      <c r="C6" s="204"/>
      <c r="D6" s="204"/>
      <c r="E6" s="205"/>
      <c r="F6" s="205"/>
    </row>
    <row r="7" spans="1:7" ht="27.75" customHeight="1" x14ac:dyDescent="0.25">
      <c r="A7" s="216" t="s">
        <v>198</v>
      </c>
      <c r="B7" s="182" t="s">
        <v>236</v>
      </c>
      <c r="C7" s="182" t="s">
        <v>228</v>
      </c>
      <c r="D7" s="182" t="s">
        <v>243</v>
      </c>
      <c r="E7" s="182" t="s">
        <v>237</v>
      </c>
      <c r="F7" s="183" t="s">
        <v>210</v>
      </c>
      <c r="G7" s="183" t="s">
        <v>209</v>
      </c>
    </row>
    <row r="8" spans="1:7" ht="15" customHeight="1" x14ac:dyDescent="0.25">
      <c r="A8" s="215">
        <v>1</v>
      </c>
      <c r="B8" s="219">
        <v>2</v>
      </c>
      <c r="C8" s="219">
        <v>3</v>
      </c>
      <c r="D8" s="219">
        <v>4</v>
      </c>
      <c r="E8" s="219">
        <v>5</v>
      </c>
      <c r="F8" s="189">
        <v>6</v>
      </c>
      <c r="G8" s="175">
        <v>7</v>
      </c>
    </row>
    <row r="9" spans="1:7" ht="15.75" customHeight="1" x14ac:dyDescent="0.25">
      <c r="A9" s="206" t="s">
        <v>217</v>
      </c>
      <c r="B9" s="207">
        <f>B10</f>
        <v>755646.35999999987</v>
      </c>
      <c r="C9" s="207">
        <f t="shared" ref="C9:E9" si="0">C10</f>
        <v>721672.72000000009</v>
      </c>
      <c r="D9" s="207">
        <f t="shared" si="0"/>
        <v>710283.3</v>
      </c>
      <c r="E9" s="207">
        <f t="shared" si="0"/>
        <v>991919.54999999993</v>
      </c>
      <c r="F9" s="220">
        <f>E9/B9*100</f>
        <v>131.26769379263604</v>
      </c>
      <c r="G9" s="221">
        <f>E9/D9*100</f>
        <v>139.65125605515431</v>
      </c>
    </row>
    <row r="10" spans="1:7" ht="15.75" customHeight="1" x14ac:dyDescent="0.25">
      <c r="A10" s="206" t="s">
        <v>218</v>
      </c>
      <c r="B10" s="207">
        <f>B11+B13+B15</f>
        <v>755646.35999999987</v>
      </c>
      <c r="C10" s="207">
        <f t="shared" ref="C10:E10" si="1">C11+C13+C15</f>
        <v>721672.72000000009</v>
      </c>
      <c r="D10" s="207">
        <f t="shared" si="1"/>
        <v>710283.3</v>
      </c>
      <c r="E10" s="207">
        <f t="shared" si="1"/>
        <v>991919.54999999993</v>
      </c>
      <c r="F10" s="220">
        <f t="shared" ref="F10:F16" si="2">E10/B10*100</f>
        <v>131.26769379263604</v>
      </c>
      <c r="G10" s="221">
        <f t="shared" ref="G10:G16" si="3">E10/D10*100</f>
        <v>139.65125605515431</v>
      </c>
    </row>
    <row r="11" spans="1:7" x14ac:dyDescent="0.25">
      <c r="A11" s="208" t="s">
        <v>219</v>
      </c>
      <c r="B11" s="209">
        <f>B12</f>
        <v>664932.71</v>
      </c>
      <c r="C11" s="209">
        <f t="shared" ref="C11:E11" si="4">C12</f>
        <v>643082.56000000006</v>
      </c>
      <c r="D11" s="209">
        <f t="shared" si="4"/>
        <v>641145.56000000006</v>
      </c>
      <c r="E11" s="209">
        <f t="shared" si="4"/>
        <v>886951.2</v>
      </c>
      <c r="F11" s="220">
        <f t="shared" si="2"/>
        <v>133.38961772537857</v>
      </c>
      <c r="G11" s="221">
        <f t="shared" si="3"/>
        <v>138.33850771734265</v>
      </c>
    </row>
    <row r="12" spans="1:7" x14ac:dyDescent="0.25">
      <c r="A12" s="210" t="s">
        <v>220</v>
      </c>
      <c r="B12" s="211">
        <v>664932.71</v>
      </c>
      <c r="C12" s="212">
        <v>643082.56000000006</v>
      </c>
      <c r="D12" s="212">
        <v>641145.56000000006</v>
      </c>
      <c r="E12" s="212">
        <v>886951.2</v>
      </c>
      <c r="F12" s="220">
        <f t="shared" si="2"/>
        <v>133.38961772537857</v>
      </c>
      <c r="G12" s="221">
        <f t="shared" si="3"/>
        <v>138.33850771734265</v>
      </c>
    </row>
    <row r="13" spans="1:7" x14ac:dyDescent="0.25">
      <c r="A13" s="213" t="s">
        <v>221</v>
      </c>
      <c r="B13" s="209">
        <f>B14</f>
        <v>14696.34</v>
      </c>
      <c r="C13" s="209">
        <f t="shared" ref="C13:E13" si="5">C14</f>
        <v>12000</v>
      </c>
      <c r="D13" s="209">
        <f t="shared" si="5"/>
        <v>15056.29</v>
      </c>
      <c r="E13" s="209">
        <f t="shared" si="5"/>
        <v>15975.63</v>
      </c>
      <c r="F13" s="220">
        <f t="shared" si="2"/>
        <v>108.70482038385067</v>
      </c>
      <c r="G13" s="221">
        <f t="shared" si="3"/>
        <v>106.10601947757381</v>
      </c>
    </row>
    <row r="14" spans="1:7" x14ac:dyDescent="0.25">
      <c r="A14" s="210" t="s">
        <v>222</v>
      </c>
      <c r="B14" s="211">
        <v>14696.34</v>
      </c>
      <c r="C14" s="212">
        <v>12000</v>
      </c>
      <c r="D14" s="212">
        <v>15056.29</v>
      </c>
      <c r="E14" s="212">
        <v>15975.63</v>
      </c>
      <c r="F14" s="220">
        <f t="shared" si="2"/>
        <v>108.70482038385067</v>
      </c>
      <c r="G14" s="221">
        <f t="shared" si="3"/>
        <v>106.10601947757381</v>
      </c>
    </row>
    <row r="15" spans="1:7" x14ac:dyDescent="0.25">
      <c r="A15" s="213" t="s">
        <v>223</v>
      </c>
      <c r="B15" s="209">
        <f>B16</f>
        <v>76017.31</v>
      </c>
      <c r="C15" s="209">
        <f t="shared" ref="C15:E15" si="6">C16</f>
        <v>66590.16</v>
      </c>
      <c r="D15" s="209">
        <f t="shared" si="6"/>
        <v>54081.45</v>
      </c>
      <c r="E15" s="209">
        <f t="shared" si="6"/>
        <v>88992.72</v>
      </c>
      <c r="F15" s="220">
        <f t="shared" si="2"/>
        <v>117.06902020079374</v>
      </c>
      <c r="G15" s="221">
        <f t="shared" si="3"/>
        <v>164.55313235869232</v>
      </c>
    </row>
    <row r="16" spans="1:7" ht="15" customHeight="1" x14ac:dyDescent="0.25">
      <c r="A16" s="214" t="s">
        <v>224</v>
      </c>
      <c r="B16" s="211">
        <v>76017.31</v>
      </c>
      <c r="C16" s="212">
        <v>66590.16</v>
      </c>
      <c r="D16" s="212">
        <v>54081.45</v>
      </c>
      <c r="E16" s="212">
        <v>88992.72</v>
      </c>
      <c r="F16" s="220">
        <f t="shared" si="2"/>
        <v>117.06902020079374</v>
      </c>
      <c r="G16" s="221">
        <f t="shared" si="3"/>
        <v>164.55313235869232</v>
      </c>
    </row>
  </sheetData>
  <mergeCells count="1">
    <mergeCell ref="A3:F3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556"/>
  <sheetViews>
    <sheetView topLeftCell="A223" zoomScaleNormal="100" workbookViewId="0">
      <selection activeCell="B237" sqref="B237"/>
    </sheetView>
  </sheetViews>
  <sheetFormatPr defaultColWidth="11.42578125" defaultRowHeight="12.75" x14ac:dyDescent="0.2"/>
  <cols>
    <col min="1" max="1" width="20.28515625" style="43" customWidth="1"/>
    <col min="2" max="2" width="35.5703125" style="44" customWidth="1"/>
    <col min="3" max="3" width="21.7109375" style="45" customWidth="1"/>
    <col min="4" max="5" width="15.7109375" style="45" customWidth="1"/>
    <col min="6" max="6" width="21.7109375" style="45" customWidth="1"/>
    <col min="7" max="8" width="11.140625" style="228" customWidth="1"/>
    <col min="9" max="11" width="11.42578125" style="1"/>
    <col min="12" max="16" width="12.7109375" style="1" customWidth="1"/>
    <col min="17" max="249" width="11.42578125" style="1"/>
    <col min="250" max="250" width="12.7109375" style="1" customWidth="1"/>
    <col min="251" max="251" width="35.5703125" style="1" customWidth="1"/>
    <col min="252" max="252" width="11.5703125" style="1" customWidth="1"/>
    <col min="253" max="253" width="10.42578125" style="1" customWidth="1"/>
    <col min="254" max="254" width="11.5703125" style="1" customWidth="1"/>
    <col min="255" max="255" width="10.140625" style="1" customWidth="1"/>
    <col min="256" max="256" width="9.85546875" style="1" customWidth="1"/>
    <col min="257" max="257" width="6.85546875" style="1" customWidth="1"/>
    <col min="258" max="258" width="10.28515625" style="1" customWidth="1"/>
    <col min="259" max="259" width="4.85546875" style="1" customWidth="1"/>
    <col min="260" max="260" width="8.28515625" style="1" customWidth="1"/>
    <col min="261" max="261" width="6.42578125" style="1" customWidth="1"/>
    <col min="262" max="262" width="11.7109375" style="1" bestFit="1" customWidth="1"/>
    <col min="263" max="263" width="11.42578125" style="1"/>
    <col min="264" max="264" width="11.5703125" style="1" customWidth="1"/>
    <col min="265" max="505" width="11.42578125" style="1"/>
    <col min="506" max="506" width="12.7109375" style="1" customWidth="1"/>
    <col min="507" max="507" width="35.5703125" style="1" customWidth="1"/>
    <col min="508" max="508" width="11.5703125" style="1" customWidth="1"/>
    <col min="509" max="509" width="10.42578125" style="1" customWidth="1"/>
    <col min="510" max="510" width="11.5703125" style="1" customWidth="1"/>
    <col min="511" max="511" width="10.140625" style="1" customWidth="1"/>
    <col min="512" max="512" width="9.85546875" style="1" customWidth="1"/>
    <col min="513" max="513" width="6.85546875" style="1" customWidth="1"/>
    <col min="514" max="514" width="10.28515625" style="1" customWidth="1"/>
    <col min="515" max="515" width="4.85546875" style="1" customWidth="1"/>
    <col min="516" max="516" width="8.28515625" style="1" customWidth="1"/>
    <col min="517" max="517" width="6.42578125" style="1" customWidth="1"/>
    <col min="518" max="518" width="11.7109375" style="1" bestFit="1" customWidth="1"/>
    <col min="519" max="519" width="11.42578125" style="1"/>
    <col min="520" max="520" width="11.5703125" style="1" customWidth="1"/>
    <col min="521" max="761" width="11.42578125" style="1"/>
    <col min="762" max="762" width="12.7109375" style="1" customWidth="1"/>
    <col min="763" max="763" width="35.5703125" style="1" customWidth="1"/>
    <col min="764" max="764" width="11.5703125" style="1" customWidth="1"/>
    <col min="765" max="765" width="10.42578125" style="1" customWidth="1"/>
    <col min="766" max="766" width="11.5703125" style="1" customWidth="1"/>
    <col min="767" max="767" width="10.140625" style="1" customWidth="1"/>
    <col min="768" max="768" width="9.85546875" style="1" customWidth="1"/>
    <col min="769" max="769" width="6.85546875" style="1" customWidth="1"/>
    <col min="770" max="770" width="10.28515625" style="1" customWidth="1"/>
    <col min="771" max="771" width="4.85546875" style="1" customWidth="1"/>
    <col min="772" max="772" width="8.28515625" style="1" customWidth="1"/>
    <col min="773" max="773" width="6.42578125" style="1" customWidth="1"/>
    <col min="774" max="774" width="11.7109375" style="1" bestFit="1" customWidth="1"/>
    <col min="775" max="775" width="11.42578125" style="1"/>
    <col min="776" max="776" width="11.5703125" style="1" customWidth="1"/>
    <col min="777" max="1017" width="11.42578125" style="1"/>
    <col min="1018" max="1018" width="12.7109375" style="1" customWidth="1"/>
    <col min="1019" max="1019" width="35.5703125" style="1" customWidth="1"/>
    <col min="1020" max="1020" width="11.5703125" style="1" customWidth="1"/>
    <col min="1021" max="1021" width="10.42578125" style="1" customWidth="1"/>
    <col min="1022" max="1022" width="11.5703125" style="1" customWidth="1"/>
    <col min="1023" max="1023" width="10.140625" style="1" customWidth="1"/>
    <col min="1024" max="1024" width="9.85546875" style="1" customWidth="1"/>
    <col min="1025" max="1025" width="6.85546875" style="1" customWidth="1"/>
    <col min="1026" max="1026" width="10.28515625" style="1" customWidth="1"/>
    <col min="1027" max="1027" width="4.85546875" style="1" customWidth="1"/>
    <col min="1028" max="1028" width="8.28515625" style="1" customWidth="1"/>
    <col min="1029" max="1029" width="6.42578125" style="1" customWidth="1"/>
    <col min="1030" max="1030" width="11.7109375" style="1" bestFit="1" customWidth="1"/>
    <col min="1031" max="1031" width="11.42578125" style="1"/>
    <col min="1032" max="1032" width="11.5703125" style="1" customWidth="1"/>
    <col min="1033" max="1273" width="11.42578125" style="1"/>
    <col min="1274" max="1274" width="12.7109375" style="1" customWidth="1"/>
    <col min="1275" max="1275" width="35.5703125" style="1" customWidth="1"/>
    <col min="1276" max="1276" width="11.5703125" style="1" customWidth="1"/>
    <col min="1277" max="1277" width="10.42578125" style="1" customWidth="1"/>
    <col min="1278" max="1278" width="11.5703125" style="1" customWidth="1"/>
    <col min="1279" max="1279" width="10.140625" style="1" customWidth="1"/>
    <col min="1280" max="1280" width="9.85546875" style="1" customWidth="1"/>
    <col min="1281" max="1281" width="6.85546875" style="1" customWidth="1"/>
    <col min="1282" max="1282" width="10.28515625" style="1" customWidth="1"/>
    <col min="1283" max="1283" width="4.85546875" style="1" customWidth="1"/>
    <col min="1284" max="1284" width="8.28515625" style="1" customWidth="1"/>
    <col min="1285" max="1285" width="6.42578125" style="1" customWidth="1"/>
    <col min="1286" max="1286" width="11.7109375" style="1" bestFit="1" customWidth="1"/>
    <col min="1287" max="1287" width="11.42578125" style="1"/>
    <col min="1288" max="1288" width="11.5703125" style="1" customWidth="1"/>
    <col min="1289" max="1529" width="11.42578125" style="1"/>
    <col min="1530" max="1530" width="12.7109375" style="1" customWidth="1"/>
    <col min="1531" max="1531" width="35.5703125" style="1" customWidth="1"/>
    <col min="1532" max="1532" width="11.5703125" style="1" customWidth="1"/>
    <col min="1533" max="1533" width="10.42578125" style="1" customWidth="1"/>
    <col min="1534" max="1534" width="11.5703125" style="1" customWidth="1"/>
    <col min="1535" max="1535" width="10.140625" style="1" customWidth="1"/>
    <col min="1536" max="1536" width="9.85546875" style="1" customWidth="1"/>
    <col min="1537" max="1537" width="6.85546875" style="1" customWidth="1"/>
    <col min="1538" max="1538" width="10.28515625" style="1" customWidth="1"/>
    <col min="1539" max="1539" width="4.85546875" style="1" customWidth="1"/>
    <col min="1540" max="1540" width="8.28515625" style="1" customWidth="1"/>
    <col min="1541" max="1541" width="6.42578125" style="1" customWidth="1"/>
    <col min="1542" max="1542" width="11.7109375" style="1" bestFit="1" customWidth="1"/>
    <col min="1543" max="1543" width="11.42578125" style="1"/>
    <col min="1544" max="1544" width="11.5703125" style="1" customWidth="1"/>
    <col min="1545" max="1785" width="11.42578125" style="1"/>
    <col min="1786" max="1786" width="12.7109375" style="1" customWidth="1"/>
    <col min="1787" max="1787" width="35.5703125" style="1" customWidth="1"/>
    <col min="1788" max="1788" width="11.5703125" style="1" customWidth="1"/>
    <col min="1789" max="1789" width="10.42578125" style="1" customWidth="1"/>
    <col min="1790" max="1790" width="11.5703125" style="1" customWidth="1"/>
    <col min="1791" max="1791" width="10.140625" style="1" customWidth="1"/>
    <col min="1792" max="1792" width="9.85546875" style="1" customWidth="1"/>
    <col min="1793" max="1793" width="6.85546875" style="1" customWidth="1"/>
    <col min="1794" max="1794" width="10.28515625" style="1" customWidth="1"/>
    <col min="1795" max="1795" width="4.85546875" style="1" customWidth="1"/>
    <col min="1796" max="1796" width="8.28515625" style="1" customWidth="1"/>
    <col min="1797" max="1797" width="6.42578125" style="1" customWidth="1"/>
    <col min="1798" max="1798" width="11.7109375" style="1" bestFit="1" customWidth="1"/>
    <col min="1799" max="1799" width="11.42578125" style="1"/>
    <col min="1800" max="1800" width="11.5703125" style="1" customWidth="1"/>
    <col min="1801" max="2041" width="11.42578125" style="1"/>
    <col min="2042" max="2042" width="12.7109375" style="1" customWidth="1"/>
    <col min="2043" max="2043" width="35.5703125" style="1" customWidth="1"/>
    <col min="2044" max="2044" width="11.5703125" style="1" customWidth="1"/>
    <col min="2045" max="2045" width="10.42578125" style="1" customWidth="1"/>
    <col min="2046" max="2046" width="11.5703125" style="1" customWidth="1"/>
    <col min="2047" max="2047" width="10.140625" style="1" customWidth="1"/>
    <col min="2048" max="2048" width="9.85546875" style="1" customWidth="1"/>
    <col min="2049" max="2049" width="6.85546875" style="1" customWidth="1"/>
    <col min="2050" max="2050" width="10.28515625" style="1" customWidth="1"/>
    <col min="2051" max="2051" width="4.85546875" style="1" customWidth="1"/>
    <col min="2052" max="2052" width="8.28515625" style="1" customWidth="1"/>
    <col min="2053" max="2053" width="6.42578125" style="1" customWidth="1"/>
    <col min="2054" max="2054" width="11.7109375" style="1" bestFit="1" customWidth="1"/>
    <col min="2055" max="2055" width="11.42578125" style="1"/>
    <col min="2056" max="2056" width="11.5703125" style="1" customWidth="1"/>
    <col min="2057" max="2297" width="11.42578125" style="1"/>
    <col min="2298" max="2298" width="12.7109375" style="1" customWidth="1"/>
    <col min="2299" max="2299" width="35.5703125" style="1" customWidth="1"/>
    <col min="2300" max="2300" width="11.5703125" style="1" customWidth="1"/>
    <col min="2301" max="2301" width="10.42578125" style="1" customWidth="1"/>
    <col min="2302" max="2302" width="11.5703125" style="1" customWidth="1"/>
    <col min="2303" max="2303" width="10.140625" style="1" customWidth="1"/>
    <col min="2304" max="2304" width="9.85546875" style="1" customWidth="1"/>
    <col min="2305" max="2305" width="6.85546875" style="1" customWidth="1"/>
    <col min="2306" max="2306" width="10.28515625" style="1" customWidth="1"/>
    <col min="2307" max="2307" width="4.85546875" style="1" customWidth="1"/>
    <col min="2308" max="2308" width="8.28515625" style="1" customWidth="1"/>
    <col min="2309" max="2309" width="6.42578125" style="1" customWidth="1"/>
    <col min="2310" max="2310" width="11.7109375" style="1" bestFit="1" customWidth="1"/>
    <col min="2311" max="2311" width="11.42578125" style="1"/>
    <col min="2312" max="2312" width="11.5703125" style="1" customWidth="1"/>
    <col min="2313" max="2553" width="11.42578125" style="1"/>
    <col min="2554" max="2554" width="12.7109375" style="1" customWidth="1"/>
    <col min="2555" max="2555" width="35.5703125" style="1" customWidth="1"/>
    <col min="2556" max="2556" width="11.5703125" style="1" customWidth="1"/>
    <col min="2557" max="2557" width="10.42578125" style="1" customWidth="1"/>
    <col min="2558" max="2558" width="11.5703125" style="1" customWidth="1"/>
    <col min="2559" max="2559" width="10.140625" style="1" customWidth="1"/>
    <col min="2560" max="2560" width="9.85546875" style="1" customWidth="1"/>
    <col min="2561" max="2561" width="6.85546875" style="1" customWidth="1"/>
    <col min="2562" max="2562" width="10.28515625" style="1" customWidth="1"/>
    <col min="2563" max="2563" width="4.85546875" style="1" customWidth="1"/>
    <col min="2564" max="2564" width="8.28515625" style="1" customWidth="1"/>
    <col min="2565" max="2565" width="6.42578125" style="1" customWidth="1"/>
    <col min="2566" max="2566" width="11.7109375" style="1" bestFit="1" customWidth="1"/>
    <col min="2567" max="2567" width="11.42578125" style="1"/>
    <col min="2568" max="2568" width="11.5703125" style="1" customWidth="1"/>
    <col min="2569" max="2809" width="11.42578125" style="1"/>
    <col min="2810" max="2810" width="12.7109375" style="1" customWidth="1"/>
    <col min="2811" max="2811" width="35.5703125" style="1" customWidth="1"/>
    <col min="2812" max="2812" width="11.5703125" style="1" customWidth="1"/>
    <col min="2813" max="2813" width="10.42578125" style="1" customWidth="1"/>
    <col min="2814" max="2814" width="11.5703125" style="1" customWidth="1"/>
    <col min="2815" max="2815" width="10.140625" style="1" customWidth="1"/>
    <col min="2816" max="2816" width="9.85546875" style="1" customWidth="1"/>
    <col min="2817" max="2817" width="6.85546875" style="1" customWidth="1"/>
    <col min="2818" max="2818" width="10.28515625" style="1" customWidth="1"/>
    <col min="2819" max="2819" width="4.85546875" style="1" customWidth="1"/>
    <col min="2820" max="2820" width="8.28515625" style="1" customWidth="1"/>
    <col min="2821" max="2821" width="6.42578125" style="1" customWidth="1"/>
    <col min="2822" max="2822" width="11.7109375" style="1" bestFit="1" customWidth="1"/>
    <col min="2823" max="2823" width="11.42578125" style="1"/>
    <col min="2824" max="2824" width="11.5703125" style="1" customWidth="1"/>
    <col min="2825" max="3065" width="11.42578125" style="1"/>
    <col min="3066" max="3066" width="12.7109375" style="1" customWidth="1"/>
    <col min="3067" max="3067" width="35.5703125" style="1" customWidth="1"/>
    <col min="3068" max="3068" width="11.5703125" style="1" customWidth="1"/>
    <col min="3069" max="3069" width="10.42578125" style="1" customWidth="1"/>
    <col min="3070" max="3070" width="11.5703125" style="1" customWidth="1"/>
    <col min="3071" max="3071" width="10.140625" style="1" customWidth="1"/>
    <col min="3072" max="3072" width="9.85546875" style="1" customWidth="1"/>
    <col min="3073" max="3073" width="6.85546875" style="1" customWidth="1"/>
    <col min="3074" max="3074" width="10.28515625" style="1" customWidth="1"/>
    <col min="3075" max="3075" width="4.85546875" style="1" customWidth="1"/>
    <col min="3076" max="3076" width="8.28515625" style="1" customWidth="1"/>
    <col min="3077" max="3077" width="6.42578125" style="1" customWidth="1"/>
    <col min="3078" max="3078" width="11.7109375" style="1" bestFit="1" customWidth="1"/>
    <col min="3079" max="3079" width="11.42578125" style="1"/>
    <col min="3080" max="3080" width="11.5703125" style="1" customWidth="1"/>
    <col min="3081" max="3321" width="11.42578125" style="1"/>
    <col min="3322" max="3322" width="12.7109375" style="1" customWidth="1"/>
    <col min="3323" max="3323" width="35.5703125" style="1" customWidth="1"/>
    <col min="3324" max="3324" width="11.5703125" style="1" customWidth="1"/>
    <col min="3325" max="3325" width="10.42578125" style="1" customWidth="1"/>
    <col min="3326" max="3326" width="11.5703125" style="1" customWidth="1"/>
    <col min="3327" max="3327" width="10.140625" style="1" customWidth="1"/>
    <col min="3328" max="3328" width="9.85546875" style="1" customWidth="1"/>
    <col min="3329" max="3329" width="6.85546875" style="1" customWidth="1"/>
    <col min="3330" max="3330" width="10.28515625" style="1" customWidth="1"/>
    <col min="3331" max="3331" width="4.85546875" style="1" customWidth="1"/>
    <col min="3332" max="3332" width="8.28515625" style="1" customWidth="1"/>
    <col min="3333" max="3333" width="6.42578125" style="1" customWidth="1"/>
    <col min="3334" max="3334" width="11.7109375" style="1" bestFit="1" customWidth="1"/>
    <col min="3335" max="3335" width="11.42578125" style="1"/>
    <col min="3336" max="3336" width="11.5703125" style="1" customWidth="1"/>
    <col min="3337" max="3577" width="11.42578125" style="1"/>
    <col min="3578" max="3578" width="12.7109375" style="1" customWidth="1"/>
    <col min="3579" max="3579" width="35.5703125" style="1" customWidth="1"/>
    <col min="3580" max="3580" width="11.5703125" style="1" customWidth="1"/>
    <col min="3581" max="3581" width="10.42578125" style="1" customWidth="1"/>
    <col min="3582" max="3582" width="11.5703125" style="1" customWidth="1"/>
    <col min="3583" max="3583" width="10.140625" style="1" customWidth="1"/>
    <col min="3584" max="3584" width="9.85546875" style="1" customWidth="1"/>
    <col min="3585" max="3585" width="6.85546875" style="1" customWidth="1"/>
    <col min="3586" max="3586" width="10.28515625" style="1" customWidth="1"/>
    <col min="3587" max="3587" width="4.85546875" style="1" customWidth="1"/>
    <col min="3588" max="3588" width="8.28515625" style="1" customWidth="1"/>
    <col min="3589" max="3589" width="6.42578125" style="1" customWidth="1"/>
    <col min="3590" max="3590" width="11.7109375" style="1" bestFit="1" customWidth="1"/>
    <col min="3591" max="3591" width="11.42578125" style="1"/>
    <col min="3592" max="3592" width="11.5703125" style="1" customWidth="1"/>
    <col min="3593" max="3833" width="11.42578125" style="1"/>
    <col min="3834" max="3834" width="12.7109375" style="1" customWidth="1"/>
    <col min="3835" max="3835" width="35.5703125" style="1" customWidth="1"/>
    <col min="3836" max="3836" width="11.5703125" style="1" customWidth="1"/>
    <col min="3837" max="3837" width="10.42578125" style="1" customWidth="1"/>
    <col min="3838" max="3838" width="11.5703125" style="1" customWidth="1"/>
    <col min="3839" max="3839" width="10.140625" style="1" customWidth="1"/>
    <col min="3840" max="3840" width="9.85546875" style="1" customWidth="1"/>
    <col min="3841" max="3841" width="6.85546875" style="1" customWidth="1"/>
    <col min="3842" max="3842" width="10.28515625" style="1" customWidth="1"/>
    <col min="3843" max="3843" width="4.85546875" style="1" customWidth="1"/>
    <col min="3844" max="3844" width="8.28515625" style="1" customWidth="1"/>
    <col min="3845" max="3845" width="6.42578125" style="1" customWidth="1"/>
    <col min="3846" max="3846" width="11.7109375" style="1" bestFit="1" customWidth="1"/>
    <col min="3847" max="3847" width="11.42578125" style="1"/>
    <col min="3848" max="3848" width="11.5703125" style="1" customWidth="1"/>
    <col min="3849" max="4089" width="11.42578125" style="1"/>
    <col min="4090" max="4090" width="12.7109375" style="1" customWidth="1"/>
    <col min="4091" max="4091" width="35.5703125" style="1" customWidth="1"/>
    <col min="4092" max="4092" width="11.5703125" style="1" customWidth="1"/>
    <col min="4093" max="4093" width="10.42578125" style="1" customWidth="1"/>
    <col min="4094" max="4094" width="11.5703125" style="1" customWidth="1"/>
    <col min="4095" max="4095" width="10.140625" style="1" customWidth="1"/>
    <col min="4096" max="4096" width="9.85546875" style="1" customWidth="1"/>
    <col min="4097" max="4097" width="6.85546875" style="1" customWidth="1"/>
    <col min="4098" max="4098" width="10.28515625" style="1" customWidth="1"/>
    <col min="4099" max="4099" width="4.85546875" style="1" customWidth="1"/>
    <col min="4100" max="4100" width="8.28515625" style="1" customWidth="1"/>
    <col min="4101" max="4101" width="6.42578125" style="1" customWidth="1"/>
    <col min="4102" max="4102" width="11.7109375" style="1" bestFit="1" customWidth="1"/>
    <col min="4103" max="4103" width="11.42578125" style="1"/>
    <col min="4104" max="4104" width="11.5703125" style="1" customWidth="1"/>
    <col min="4105" max="4345" width="11.42578125" style="1"/>
    <col min="4346" max="4346" width="12.7109375" style="1" customWidth="1"/>
    <col min="4347" max="4347" width="35.5703125" style="1" customWidth="1"/>
    <col min="4348" max="4348" width="11.5703125" style="1" customWidth="1"/>
    <col min="4349" max="4349" width="10.42578125" style="1" customWidth="1"/>
    <col min="4350" max="4350" width="11.5703125" style="1" customWidth="1"/>
    <col min="4351" max="4351" width="10.140625" style="1" customWidth="1"/>
    <col min="4352" max="4352" width="9.85546875" style="1" customWidth="1"/>
    <col min="4353" max="4353" width="6.85546875" style="1" customWidth="1"/>
    <col min="4354" max="4354" width="10.28515625" style="1" customWidth="1"/>
    <col min="4355" max="4355" width="4.85546875" style="1" customWidth="1"/>
    <col min="4356" max="4356" width="8.28515625" style="1" customWidth="1"/>
    <col min="4357" max="4357" width="6.42578125" style="1" customWidth="1"/>
    <col min="4358" max="4358" width="11.7109375" style="1" bestFit="1" customWidth="1"/>
    <col min="4359" max="4359" width="11.42578125" style="1"/>
    <col min="4360" max="4360" width="11.5703125" style="1" customWidth="1"/>
    <col min="4361" max="4601" width="11.42578125" style="1"/>
    <col min="4602" max="4602" width="12.7109375" style="1" customWidth="1"/>
    <col min="4603" max="4603" width="35.5703125" style="1" customWidth="1"/>
    <col min="4604" max="4604" width="11.5703125" style="1" customWidth="1"/>
    <col min="4605" max="4605" width="10.42578125" style="1" customWidth="1"/>
    <col min="4606" max="4606" width="11.5703125" style="1" customWidth="1"/>
    <col min="4607" max="4607" width="10.140625" style="1" customWidth="1"/>
    <col min="4608" max="4608" width="9.85546875" style="1" customWidth="1"/>
    <col min="4609" max="4609" width="6.85546875" style="1" customWidth="1"/>
    <col min="4610" max="4610" width="10.28515625" style="1" customWidth="1"/>
    <col min="4611" max="4611" width="4.85546875" style="1" customWidth="1"/>
    <col min="4612" max="4612" width="8.28515625" style="1" customWidth="1"/>
    <col min="4613" max="4613" width="6.42578125" style="1" customWidth="1"/>
    <col min="4614" max="4614" width="11.7109375" style="1" bestFit="1" customWidth="1"/>
    <col min="4615" max="4615" width="11.42578125" style="1"/>
    <col min="4616" max="4616" width="11.5703125" style="1" customWidth="1"/>
    <col min="4617" max="4857" width="11.42578125" style="1"/>
    <col min="4858" max="4858" width="12.7109375" style="1" customWidth="1"/>
    <col min="4859" max="4859" width="35.5703125" style="1" customWidth="1"/>
    <col min="4860" max="4860" width="11.5703125" style="1" customWidth="1"/>
    <col min="4861" max="4861" width="10.42578125" style="1" customWidth="1"/>
    <col min="4862" max="4862" width="11.5703125" style="1" customWidth="1"/>
    <col min="4863" max="4863" width="10.140625" style="1" customWidth="1"/>
    <col min="4864" max="4864" width="9.85546875" style="1" customWidth="1"/>
    <col min="4865" max="4865" width="6.85546875" style="1" customWidth="1"/>
    <col min="4866" max="4866" width="10.28515625" style="1" customWidth="1"/>
    <col min="4867" max="4867" width="4.85546875" style="1" customWidth="1"/>
    <col min="4868" max="4868" width="8.28515625" style="1" customWidth="1"/>
    <col min="4869" max="4869" width="6.42578125" style="1" customWidth="1"/>
    <col min="4870" max="4870" width="11.7109375" style="1" bestFit="1" customWidth="1"/>
    <col min="4871" max="4871" width="11.42578125" style="1"/>
    <col min="4872" max="4872" width="11.5703125" style="1" customWidth="1"/>
    <col min="4873" max="5113" width="11.42578125" style="1"/>
    <col min="5114" max="5114" width="12.7109375" style="1" customWidth="1"/>
    <col min="5115" max="5115" width="35.5703125" style="1" customWidth="1"/>
    <col min="5116" max="5116" width="11.5703125" style="1" customWidth="1"/>
    <col min="5117" max="5117" width="10.42578125" style="1" customWidth="1"/>
    <col min="5118" max="5118" width="11.5703125" style="1" customWidth="1"/>
    <col min="5119" max="5119" width="10.140625" style="1" customWidth="1"/>
    <col min="5120" max="5120" width="9.85546875" style="1" customWidth="1"/>
    <col min="5121" max="5121" width="6.85546875" style="1" customWidth="1"/>
    <col min="5122" max="5122" width="10.28515625" style="1" customWidth="1"/>
    <col min="5123" max="5123" width="4.85546875" style="1" customWidth="1"/>
    <col min="5124" max="5124" width="8.28515625" style="1" customWidth="1"/>
    <col min="5125" max="5125" width="6.42578125" style="1" customWidth="1"/>
    <col min="5126" max="5126" width="11.7109375" style="1" bestFit="1" customWidth="1"/>
    <col min="5127" max="5127" width="11.42578125" style="1"/>
    <col min="5128" max="5128" width="11.5703125" style="1" customWidth="1"/>
    <col min="5129" max="5369" width="11.42578125" style="1"/>
    <col min="5370" max="5370" width="12.7109375" style="1" customWidth="1"/>
    <col min="5371" max="5371" width="35.5703125" style="1" customWidth="1"/>
    <col min="5372" max="5372" width="11.5703125" style="1" customWidth="1"/>
    <col min="5373" max="5373" width="10.42578125" style="1" customWidth="1"/>
    <col min="5374" max="5374" width="11.5703125" style="1" customWidth="1"/>
    <col min="5375" max="5375" width="10.140625" style="1" customWidth="1"/>
    <col min="5376" max="5376" width="9.85546875" style="1" customWidth="1"/>
    <col min="5377" max="5377" width="6.85546875" style="1" customWidth="1"/>
    <col min="5378" max="5378" width="10.28515625" style="1" customWidth="1"/>
    <col min="5379" max="5379" width="4.85546875" style="1" customWidth="1"/>
    <col min="5380" max="5380" width="8.28515625" style="1" customWidth="1"/>
    <col min="5381" max="5381" width="6.42578125" style="1" customWidth="1"/>
    <col min="5382" max="5382" width="11.7109375" style="1" bestFit="1" customWidth="1"/>
    <col min="5383" max="5383" width="11.42578125" style="1"/>
    <col min="5384" max="5384" width="11.5703125" style="1" customWidth="1"/>
    <col min="5385" max="5625" width="11.42578125" style="1"/>
    <col min="5626" max="5626" width="12.7109375" style="1" customWidth="1"/>
    <col min="5627" max="5627" width="35.5703125" style="1" customWidth="1"/>
    <col min="5628" max="5628" width="11.5703125" style="1" customWidth="1"/>
    <col min="5629" max="5629" width="10.42578125" style="1" customWidth="1"/>
    <col min="5630" max="5630" width="11.5703125" style="1" customWidth="1"/>
    <col min="5631" max="5631" width="10.140625" style="1" customWidth="1"/>
    <col min="5632" max="5632" width="9.85546875" style="1" customWidth="1"/>
    <col min="5633" max="5633" width="6.85546875" style="1" customWidth="1"/>
    <col min="5634" max="5634" width="10.28515625" style="1" customWidth="1"/>
    <col min="5635" max="5635" width="4.85546875" style="1" customWidth="1"/>
    <col min="5636" max="5636" width="8.28515625" style="1" customWidth="1"/>
    <col min="5637" max="5637" width="6.42578125" style="1" customWidth="1"/>
    <col min="5638" max="5638" width="11.7109375" style="1" bestFit="1" customWidth="1"/>
    <col min="5639" max="5639" width="11.42578125" style="1"/>
    <col min="5640" max="5640" width="11.5703125" style="1" customWidth="1"/>
    <col min="5641" max="5881" width="11.42578125" style="1"/>
    <col min="5882" max="5882" width="12.7109375" style="1" customWidth="1"/>
    <col min="5883" max="5883" width="35.5703125" style="1" customWidth="1"/>
    <col min="5884" max="5884" width="11.5703125" style="1" customWidth="1"/>
    <col min="5885" max="5885" width="10.42578125" style="1" customWidth="1"/>
    <col min="5886" max="5886" width="11.5703125" style="1" customWidth="1"/>
    <col min="5887" max="5887" width="10.140625" style="1" customWidth="1"/>
    <col min="5888" max="5888" width="9.85546875" style="1" customWidth="1"/>
    <col min="5889" max="5889" width="6.85546875" style="1" customWidth="1"/>
    <col min="5890" max="5890" width="10.28515625" style="1" customWidth="1"/>
    <col min="5891" max="5891" width="4.85546875" style="1" customWidth="1"/>
    <col min="5892" max="5892" width="8.28515625" style="1" customWidth="1"/>
    <col min="5893" max="5893" width="6.42578125" style="1" customWidth="1"/>
    <col min="5894" max="5894" width="11.7109375" style="1" bestFit="1" customWidth="1"/>
    <col min="5895" max="5895" width="11.42578125" style="1"/>
    <col min="5896" max="5896" width="11.5703125" style="1" customWidth="1"/>
    <col min="5897" max="6137" width="11.42578125" style="1"/>
    <col min="6138" max="6138" width="12.7109375" style="1" customWidth="1"/>
    <col min="6139" max="6139" width="35.5703125" style="1" customWidth="1"/>
    <col min="6140" max="6140" width="11.5703125" style="1" customWidth="1"/>
    <col min="6141" max="6141" width="10.42578125" style="1" customWidth="1"/>
    <col min="6142" max="6142" width="11.5703125" style="1" customWidth="1"/>
    <col min="6143" max="6143" width="10.140625" style="1" customWidth="1"/>
    <col min="6144" max="6144" width="9.85546875" style="1" customWidth="1"/>
    <col min="6145" max="6145" width="6.85546875" style="1" customWidth="1"/>
    <col min="6146" max="6146" width="10.28515625" style="1" customWidth="1"/>
    <col min="6147" max="6147" width="4.85546875" style="1" customWidth="1"/>
    <col min="6148" max="6148" width="8.28515625" style="1" customWidth="1"/>
    <col min="6149" max="6149" width="6.42578125" style="1" customWidth="1"/>
    <col min="6150" max="6150" width="11.7109375" style="1" bestFit="1" customWidth="1"/>
    <col min="6151" max="6151" width="11.42578125" style="1"/>
    <col min="6152" max="6152" width="11.5703125" style="1" customWidth="1"/>
    <col min="6153" max="6393" width="11.42578125" style="1"/>
    <col min="6394" max="6394" width="12.7109375" style="1" customWidth="1"/>
    <col min="6395" max="6395" width="35.5703125" style="1" customWidth="1"/>
    <col min="6396" max="6396" width="11.5703125" style="1" customWidth="1"/>
    <col min="6397" max="6397" width="10.42578125" style="1" customWidth="1"/>
    <col min="6398" max="6398" width="11.5703125" style="1" customWidth="1"/>
    <col min="6399" max="6399" width="10.140625" style="1" customWidth="1"/>
    <col min="6400" max="6400" width="9.85546875" style="1" customWidth="1"/>
    <col min="6401" max="6401" width="6.85546875" style="1" customWidth="1"/>
    <col min="6402" max="6402" width="10.28515625" style="1" customWidth="1"/>
    <col min="6403" max="6403" width="4.85546875" style="1" customWidth="1"/>
    <col min="6404" max="6404" width="8.28515625" style="1" customWidth="1"/>
    <col min="6405" max="6405" width="6.42578125" style="1" customWidth="1"/>
    <col min="6406" max="6406" width="11.7109375" style="1" bestFit="1" customWidth="1"/>
    <col min="6407" max="6407" width="11.42578125" style="1"/>
    <col min="6408" max="6408" width="11.5703125" style="1" customWidth="1"/>
    <col min="6409" max="6649" width="11.42578125" style="1"/>
    <col min="6650" max="6650" width="12.7109375" style="1" customWidth="1"/>
    <col min="6651" max="6651" width="35.5703125" style="1" customWidth="1"/>
    <col min="6652" max="6652" width="11.5703125" style="1" customWidth="1"/>
    <col min="6653" max="6653" width="10.42578125" style="1" customWidth="1"/>
    <col min="6654" max="6654" width="11.5703125" style="1" customWidth="1"/>
    <col min="6655" max="6655" width="10.140625" style="1" customWidth="1"/>
    <col min="6656" max="6656" width="9.85546875" style="1" customWidth="1"/>
    <col min="6657" max="6657" width="6.85546875" style="1" customWidth="1"/>
    <col min="6658" max="6658" width="10.28515625" style="1" customWidth="1"/>
    <col min="6659" max="6659" width="4.85546875" style="1" customWidth="1"/>
    <col min="6660" max="6660" width="8.28515625" style="1" customWidth="1"/>
    <col min="6661" max="6661" width="6.42578125" style="1" customWidth="1"/>
    <col min="6662" max="6662" width="11.7109375" style="1" bestFit="1" customWidth="1"/>
    <col min="6663" max="6663" width="11.42578125" style="1"/>
    <col min="6664" max="6664" width="11.5703125" style="1" customWidth="1"/>
    <col min="6665" max="6905" width="11.42578125" style="1"/>
    <col min="6906" max="6906" width="12.7109375" style="1" customWidth="1"/>
    <col min="6907" max="6907" width="35.5703125" style="1" customWidth="1"/>
    <col min="6908" max="6908" width="11.5703125" style="1" customWidth="1"/>
    <col min="6909" max="6909" width="10.42578125" style="1" customWidth="1"/>
    <col min="6910" max="6910" width="11.5703125" style="1" customWidth="1"/>
    <col min="6911" max="6911" width="10.140625" style="1" customWidth="1"/>
    <col min="6912" max="6912" width="9.85546875" style="1" customWidth="1"/>
    <col min="6913" max="6913" width="6.85546875" style="1" customWidth="1"/>
    <col min="6914" max="6914" width="10.28515625" style="1" customWidth="1"/>
    <col min="6915" max="6915" width="4.85546875" style="1" customWidth="1"/>
    <col min="6916" max="6916" width="8.28515625" style="1" customWidth="1"/>
    <col min="6917" max="6917" width="6.42578125" style="1" customWidth="1"/>
    <col min="6918" max="6918" width="11.7109375" style="1" bestFit="1" customWidth="1"/>
    <col min="6919" max="6919" width="11.42578125" style="1"/>
    <col min="6920" max="6920" width="11.5703125" style="1" customWidth="1"/>
    <col min="6921" max="7161" width="11.42578125" style="1"/>
    <col min="7162" max="7162" width="12.7109375" style="1" customWidth="1"/>
    <col min="7163" max="7163" width="35.5703125" style="1" customWidth="1"/>
    <col min="7164" max="7164" width="11.5703125" style="1" customWidth="1"/>
    <col min="7165" max="7165" width="10.42578125" style="1" customWidth="1"/>
    <col min="7166" max="7166" width="11.5703125" style="1" customWidth="1"/>
    <col min="7167" max="7167" width="10.140625" style="1" customWidth="1"/>
    <col min="7168" max="7168" width="9.85546875" style="1" customWidth="1"/>
    <col min="7169" max="7169" width="6.85546875" style="1" customWidth="1"/>
    <col min="7170" max="7170" width="10.28515625" style="1" customWidth="1"/>
    <col min="7171" max="7171" width="4.85546875" style="1" customWidth="1"/>
    <col min="7172" max="7172" width="8.28515625" style="1" customWidth="1"/>
    <col min="7173" max="7173" width="6.42578125" style="1" customWidth="1"/>
    <col min="7174" max="7174" width="11.7109375" style="1" bestFit="1" customWidth="1"/>
    <col min="7175" max="7175" width="11.42578125" style="1"/>
    <col min="7176" max="7176" width="11.5703125" style="1" customWidth="1"/>
    <col min="7177" max="7417" width="11.42578125" style="1"/>
    <col min="7418" max="7418" width="12.7109375" style="1" customWidth="1"/>
    <col min="7419" max="7419" width="35.5703125" style="1" customWidth="1"/>
    <col min="7420" max="7420" width="11.5703125" style="1" customWidth="1"/>
    <col min="7421" max="7421" width="10.42578125" style="1" customWidth="1"/>
    <col min="7422" max="7422" width="11.5703125" style="1" customWidth="1"/>
    <col min="7423" max="7423" width="10.140625" style="1" customWidth="1"/>
    <col min="7424" max="7424" width="9.85546875" style="1" customWidth="1"/>
    <col min="7425" max="7425" width="6.85546875" style="1" customWidth="1"/>
    <col min="7426" max="7426" width="10.28515625" style="1" customWidth="1"/>
    <col min="7427" max="7427" width="4.85546875" style="1" customWidth="1"/>
    <col min="7428" max="7428" width="8.28515625" style="1" customWidth="1"/>
    <col min="7429" max="7429" width="6.42578125" style="1" customWidth="1"/>
    <col min="7430" max="7430" width="11.7109375" style="1" bestFit="1" customWidth="1"/>
    <col min="7431" max="7431" width="11.42578125" style="1"/>
    <col min="7432" max="7432" width="11.5703125" style="1" customWidth="1"/>
    <col min="7433" max="7673" width="11.42578125" style="1"/>
    <col min="7674" max="7674" width="12.7109375" style="1" customWidth="1"/>
    <col min="7675" max="7675" width="35.5703125" style="1" customWidth="1"/>
    <col min="7676" max="7676" width="11.5703125" style="1" customWidth="1"/>
    <col min="7677" max="7677" width="10.42578125" style="1" customWidth="1"/>
    <col min="7678" max="7678" width="11.5703125" style="1" customWidth="1"/>
    <col min="7679" max="7679" width="10.140625" style="1" customWidth="1"/>
    <col min="7680" max="7680" width="9.85546875" style="1" customWidth="1"/>
    <col min="7681" max="7681" width="6.85546875" style="1" customWidth="1"/>
    <col min="7682" max="7682" width="10.28515625" style="1" customWidth="1"/>
    <col min="7683" max="7683" width="4.85546875" style="1" customWidth="1"/>
    <col min="7684" max="7684" width="8.28515625" style="1" customWidth="1"/>
    <col min="7685" max="7685" width="6.42578125" style="1" customWidth="1"/>
    <col min="7686" max="7686" width="11.7109375" style="1" bestFit="1" customWidth="1"/>
    <col min="7687" max="7687" width="11.42578125" style="1"/>
    <col min="7688" max="7688" width="11.5703125" style="1" customWidth="1"/>
    <col min="7689" max="7929" width="11.42578125" style="1"/>
    <col min="7930" max="7930" width="12.7109375" style="1" customWidth="1"/>
    <col min="7931" max="7931" width="35.5703125" style="1" customWidth="1"/>
    <col min="7932" max="7932" width="11.5703125" style="1" customWidth="1"/>
    <col min="7933" max="7933" width="10.42578125" style="1" customWidth="1"/>
    <col min="7934" max="7934" width="11.5703125" style="1" customWidth="1"/>
    <col min="7935" max="7935" width="10.140625" style="1" customWidth="1"/>
    <col min="7936" max="7936" width="9.85546875" style="1" customWidth="1"/>
    <col min="7937" max="7937" width="6.85546875" style="1" customWidth="1"/>
    <col min="7938" max="7938" width="10.28515625" style="1" customWidth="1"/>
    <col min="7939" max="7939" width="4.85546875" style="1" customWidth="1"/>
    <col min="7940" max="7940" width="8.28515625" style="1" customWidth="1"/>
    <col min="7941" max="7941" width="6.42578125" style="1" customWidth="1"/>
    <col min="7942" max="7942" width="11.7109375" style="1" bestFit="1" customWidth="1"/>
    <col min="7943" max="7943" width="11.42578125" style="1"/>
    <col min="7944" max="7944" width="11.5703125" style="1" customWidth="1"/>
    <col min="7945" max="8185" width="11.42578125" style="1"/>
    <col min="8186" max="8186" width="12.7109375" style="1" customWidth="1"/>
    <col min="8187" max="8187" width="35.5703125" style="1" customWidth="1"/>
    <col min="8188" max="8188" width="11.5703125" style="1" customWidth="1"/>
    <col min="8189" max="8189" width="10.42578125" style="1" customWidth="1"/>
    <col min="8190" max="8190" width="11.5703125" style="1" customWidth="1"/>
    <col min="8191" max="8191" width="10.140625" style="1" customWidth="1"/>
    <col min="8192" max="8192" width="9.85546875" style="1" customWidth="1"/>
    <col min="8193" max="8193" width="6.85546875" style="1" customWidth="1"/>
    <col min="8194" max="8194" width="10.28515625" style="1" customWidth="1"/>
    <col min="8195" max="8195" width="4.85546875" style="1" customWidth="1"/>
    <col min="8196" max="8196" width="8.28515625" style="1" customWidth="1"/>
    <col min="8197" max="8197" width="6.42578125" style="1" customWidth="1"/>
    <col min="8198" max="8198" width="11.7109375" style="1" bestFit="1" customWidth="1"/>
    <col min="8199" max="8199" width="11.42578125" style="1"/>
    <col min="8200" max="8200" width="11.5703125" style="1" customWidth="1"/>
    <col min="8201" max="8441" width="11.42578125" style="1"/>
    <col min="8442" max="8442" width="12.7109375" style="1" customWidth="1"/>
    <col min="8443" max="8443" width="35.5703125" style="1" customWidth="1"/>
    <col min="8444" max="8444" width="11.5703125" style="1" customWidth="1"/>
    <col min="8445" max="8445" width="10.42578125" style="1" customWidth="1"/>
    <col min="8446" max="8446" width="11.5703125" style="1" customWidth="1"/>
    <col min="8447" max="8447" width="10.140625" style="1" customWidth="1"/>
    <col min="8448" max="8448" width="9.85546875" style="1" customWidth="1"/>
    <col min="8449" max="8449" width="6.85546875" style="1" customWidth="1"/>
    <col min="8450" max="8450" width="10.28515625" style="1" customWidth="1"/>
    <col min="8451" max="8451" width="4.85546875" style="1" customWidth="1"/>
    <col min="8452" max="8452" width="8.28515625" style="1" customWidth="1"/>
    <col min="8453" max="8453" width="6.42578125" style="1" customWidth="1"/>
    <col min="8454" max="8454" width="11.7109375" style="1" bestFit="1" customWidth="1"/>
    <col min="8455" max="8455" width="11.42578125" style="1"/>
    <col min="8456" max="8456" width="11.5703125" style="1" customWidth="1"/>
    <col min="8457" max="8697" width="11.42578125" style="1"/>
    <col min="8698" max="8698" width="12.7109375" style="1" customWidth="1"/>
    <col min="8699" max="8699" width="35.5703125" style="1" customWidth="1"/>
    <col min="8700" max="8700" width="11.5703125" style="1" customWidth="1"/>
    <col min="8701" max="8701" width="10.42578125" style="1" customWidth="1"/>
    <col min="8702" max="8702" width="11.5703125" style="1" customWidth="1"/>
    <col min="8703" max="8703" width="10.140625" style="1" customWidth="1"/>
    <col min="8704" max="8704" width="9.85546875" style="1" customWidth="1"/>
    <col min="8705" max="8705" width="6.85546875" style="1" customWidth="1"/>
    <col min="8706" max="8706" width="10.28515625" style="1" customWidth="1"/>
    <col min="8707" max="8707" width="4.85546875" style="1" customWidth="1"/>
    <col min="8708" max="8708" width="8.28515625" style="1" customWidth="1"/>
    <col min="8709" max="8709" width="6.42578125" style="1" customWidth="1"/>
    <col min="8710" max="8710" width="11.7109375" style="1" bestFit="1" customWidth="1"/>
    <col min="8711" max="8711" width="11.42578125" style="1"/>
    <col min="8712" max="8712" width="11.5703125" style="1" customWidth="1"/>
    <col min="8713" max="8953" width="11.42578125" style="1"/>
    <col min="8954" max="8954" width="12.7109375" style="1" customWidth="1"/>
    <col min="8955" max="8955" width="35.5703125" style="1" customWidth="1"/>
    <col min="8956" max="8956" width="11.5703125" style="1" customWidth="1"/>
    <col min="8957" max="8957" width="10.42578125" style="1" customWidth="1"/>
    <col min="8958" max="8958" width="11.5703125" style="1" customWidth="1"/>
    <col min="8959" max="8959" width="10.140625" style="1" customWidth="1"/>
    <col min="8960" max="8960" width="9.85546875" style="1" customWidth="1"/>
    <col min="8961" max="8961" width="6.85546875" style="1" customWidth="1"/>
    <col min="8962" max="8962" width="10.28515625" style="1" customWidth="1"/>
    <col min="8963" max="8963" width="4.85546875" style="1" customWidth="1"/>
    <col min="8964" max="8964" width="8.28515625" style="1" customWidth="1"/>
    <col min="8965" max="8965" width="6.42578125" style="1" customWidth="1"/>
    <col min="8966" max="8966" width="11.7109375" style="1" bestFit="1" customWidth="1"/>
    <col min="8967" max="8967" width="11.42578125" style="1"/>
    <col min="8968" max="8968" width="11.5703125" style="1" customWidth="1"/>
    <col min="8969" max="9209" width="11.42578125" style="1"/>
    <col min="9210" max="9210" width="12.7109375" style="1" customWidth="1"/>
    <col min="9211" max="9211" width="35.5703125" style="1" customWidth="1"/>
    <col min="9212" max="9212" width="11.5703125" style="1" customWidth="1"/>
    <col min="9213" max="9213" width="10.42578125" style="1" customWidth="1"/>
    <col min="9214" max="9214" width="11.5703125" style="1" customWidth="1"/>
    <col min="9215" max="9215" width="10.140625" style="1" customWidth="1"/>
    <col min="9216" max="9216" width="9.85546875" style="1" customWidth="1"/>
    <col min="9217" max="9217" width="6.85546875" style="1" customWidth="1"/>
    <col min="9218" max="9218" width="10.28515625" style="1" customWidth="1"/>
    <col min="9219" max="9219" width="4.85546875" style="1" customWidth="1"/>
    <col min="9220" max="9220" width="8.28515625" style="1" customWidth="1"/>
    <col min="9221" max="9221" width="6.42578125" style="1" customWidth="1"/>
    <col min="9222" max="9222" width="11.7109375" style="1" bestFit="1" customWidth="1"/>
    <col min="9223" max="9223" width="11.42578125" style="1"/>
    <col min="9224" max="9224" width="11.5703125" style="1" customWidth="1"/>
    <col min="9225" max="9465" width="11.42578125" style="1"/>
    <col min="9466" max="9466" width="12.7109375" style="1" customWidth="1"/>
    <col min="9467" max="9467" width="35.5703125" style="1" customWidth="1"/>
    <col min="9468" max="9468" width="11.5703125" style="1" customWidth="1"/>
    <col min="9469" max="9469" width="10.42578125" style="1" customWidth="1"/>
    <col min="9470" max="9470" width="11.5703125" style="1" customWidth="1"/>
    <col min="9471" max="9471" width="10.140625" style="1" customWidth="1"/>
    <col min="9472" max="9472" width="9.85546875" style="1" customWidth="1"/>
    <col min="9473" max="9473" width="6.85546875" style="1" customWidth="1"/>
    <col min="9474" max="9474" width="10.28515625" style="1" customWidth="1"/>
    <col min="9475" max="9475" width="4.85546875" style="1" customWidth="1"/>
    <col min="9476" max="9476" width="8.28515625" style="1" customWidth="1"/>
    <col min="9477" max="9477" width="6.42578125" style="1" customWidth="1"/>
    <col min="9478" max="9478" width="11.7109375" style="1" bestFit="1" customWidth="1"/>
    <col min="9479" max="9479" width="11.42578125" style="1"/>
    <col min="9480" max="9480" width="11.5703125" style="1" customWidth="1"/>
    <col min="9481" max="9721" width="11.42578125" style="1"/>
    <col min="9722" max="9722" width="12.7109375" style="1" customWidth="1"/>
    <col min="9723" max="9723" width="35.5703125" style="1" customWidth="1"/>
    <col min="9724" max="9724" width="11.5703125" style="1" customWidth="1"/>
    <col min="9725" max="9725" width="10.42578125" style="1" customWidth="1"/>
    <col min="9726" max="9726" width="11.5703125" style="1" customWidth="1"/>
    <col min="9727" max="9727" width="10.140625" style="1" customWidth="1"/>
    <col min="9728" max="9728" width="9.85546875" style="1" customWidth="1"/>
    <col min="9729" max="9729" width="6.85546875" style="1" customWidth="1"/>
    <col min="9730" max="9730" width="10.28515625" style="1" customWidth="1"/>
    <col min="9731" max="9731" width="4.85546875" style="1" customWidth="1"/>
    <col min="9732" max="9732" width="8.28515625" style="1" customWidth="1"/>
    <col min="9733" max="9733" width="6.42578125" style="1" customWidth="1"/>
    <col min="9734" max="9734" width="11.7109375" style="1" bestFit="1" customWidth="1"/>
    <col min="9735" max="9735" width="11.42578125" style="1"/>
    <col min="9736" max="9736" width="11.5703125" style="1" customWidth="1"/>
    <col min="9737" max="9977" width="11.42578125" style="1"/>
    <col min="9978" max="9978" width="12.7109375" style="1" customWidth="1"/>
    <col min="9979" max="9979" width="35.5703125" style="1" customWidth="1"/>
    <col min="9980" max="9980" width="11.5703125" style="1" customWidth="1"/>
    <col min="9981" max="9981" width="10.42578125" style="1" customWidth="1"/>
    <col min="9982" max="9982" width="11.5703125" style="1" customWidth="1"/>
    <col min="9983" max="9983" width="10.140625" style="1" customWidth="1"/>
    <col min="9984" max="9984" width="9.85546875" style="1" customWidth="1"/>
    <col min="9985" max="9985" width="6.85546875" style="1" customWidth="1"/>
    <col min="9986" max="9986" width="10.28515625" style="1" customWidth="1"/>
    <col min="9987" max="9987" width="4.85546875" style="1" customWidth="1"/>
    <col min="9988" max="9988" width="8.28515625" style="1" customWidth="1"/>
    <col min="9989" max="9989" width="6.42578125" style="1" customWidth="1"/>
    <col min="9990" max="9990" width="11.7109375" style="1" bestFit="1" customWidth="1"/>
    <col min="9991" max="9991" width="11.42578125" style="1"/>
    <col min="9992" max="9992" width="11.5703125" style="1" customWidth="1"/>
    <col min="9993" max="10233" width="11.42578125" style="1"/>
    <col min="10234" max="10234" width="12.7109375" style="1" customWidth="1"/>
    <col min="10235" max="10235" width="35.5703125" style="1" customWidth="1"/>
    <col min="10236" max="10236" width="11.5703125" style="1" customWidth="1"/>
    <col min="10237" max="10237" width="10.42578125" style="1" customWidth="1"/>
    <col min="10238" max="10238" width="11.5703125" style="1" customWidth="1"/>
    <col min="10239" max="10239" width="10.140625" style="1" customWidth="1"/>
    <col min="10240" max="10240" width="9.85546875" style="1" customWidth="1"/>
    <col min="10241" max="10241" width="6.85546875" style="1" customWidth="1"/>
    <col min="10242" max="10242" width="10.28515625" style="1" customWidth="1"/>
    <col min="10243" max="10243" width="4.85546875" style="1" customWidth="1"/>
    <col min="10244" max="10244" width="8.28515625" style="1" customWidth="1"/>
    <col min="10245" max="10245" width="6.42578125" style="1" customWidth="1"/>
    <col min="10246" max="10246" width="11.7109375" style="1" bestFit="1" customWidth="1"/>
    <col min="10247" max="10247" width="11.42578125" style="1"/>
    <col min="10248" max="10248" width="11.5703125" style="1" customWidth="1"/>
    <col min="10249" max="10489" width="11.42578125" style="1"/>
    <col min="10490" max="10490" width="12.7109375" style="1" customWidth="1"/>
    <col min="10491" max="10491" width="35.5703125" style="1" customWidth="1"/>
    <col min="10492" max="10492" width="11.5703125" style="1" customWidth="1"/>
    <col min="10493" max="10493" width="10.42578125" style="1" customWidth="1"/>
    <col min="10494" max="10494" width="11.5703125" style="1" customWidth="1"/>
    <col min="10495" max="10495" width="10.140625" style="1" customWidth="1"/>
    <col min="10496" max="10496" width="9.85546875" style="1" customWidth="1"/>
    <col min="10497" max="10497" width="6.85546875" style="1" customWidth="1"/>
    <col min="10498" max="10498" width="10.28515625" style="1" customWidth="1"/>
    <col min="10499" max="10499" width="4.85546875" style="1" customWidth="1"/>
    <col min="10500" max="10500" width="8.28515625" style="1" customWidth="1"/>
    <col min="10501" max="10501" width="6.42578125" style="1" customWidth="1"/>
    <col min="10502" max="10502" width="11.7109375" style="1" bestFit="1" customWidth="1"/>
    <col min="10503" max="10503" width="11.42578125" style="1"/>
    <col min="10504" max="10504" width="11.5703125" style="1" customWidth="1"/>
    <col min="10505" max="10745" width="11.42578125" style="1"/>
    <col min="10746" max="10746" width="12.7109375" style="1" customWidth="1"/>
    <col min="10747" max="10747" width="35.5703125" style="1" customWidth="1"/>
    <col min="10748" max="10748" width="11.5703125" style="1" customWidth="1"/>
    <col min="10749" max="10749" width="10.42578125" style="1" customWidth="1"/>
    <col min="10750" max="10750" width="11.5703125" style="1" customWidth="1"/>
    <col min="10751" max="10751" width="10.140625" style="1" customWidth="1"/>
    <col min="10752" max="10752" width="9.85546875" style="1" customWidth="1"/>
    <col min="10753" max="10753" width="6.85546875" style="1" customWidth="1"/>
    <col min="10754" max="10754" width="10.28515625" style="1" customWidth="1"/>
    <col min="10755" max="10755" width="4.85546875" style="1" customWidth="1"/>
    <col min="10756" max="10756" width="8.28515625" style="1" customWidth="1"/>
    <col min="10757" max="10757" width="6.42578125" style="1" customWidth="1"/>
    <col min="10758" max="10758" width="11.7109375" style="1" bestFit="1" customWidth="1"/>
    <col min="10759" max="10759" width="11.42578125" style="1"/>
    <col min="10760" max="10760" width="11.5703125" style="1" customWidth="1"/>
    <col min="10761" max="11001" width="11.42578125" style="1"/>
    <col min="11002" max="11002" width="12.7109375" style="1" customWidth="1"/>
    <col min="11003" max="11003" width="35.5703125" style="1" customWidth="1"/>
    <col min="11004" max="11004" width="11.5703125" style="1" customWidth="1"/>
    <col min="11005" max="11005" width="10.42578125" style="1" customWidth="1"/>
    <col min="11006" max="11006" width="11.5703125" style="1" customWidth="1"/>
    <col min="11007" max="11007" width="10.140625" style="1" customWidth="1"/>
    <col min="11008" max="11008" width="9.85546875" style="1" customWidth="1"/>
    <col min="11009" max="11009" width="6.85546875" style="1" customWidth="1"/>
    <col min="11010" max="11010" width="10.28515625" style="1" customWidth="1"/>
    <col min="11011" max="11011" width="4.85546875" style="1" customWidth="1"/>
    <col min="11012" max="11012" width="8.28515625" style="1" customWidth="1"/>
    <col min="11013" max="11013" width="6.42578125" style="1" customWidth="1"/>
    <col min="11014" max="11014" width="11.7109375" style="1" bestFit="1" customWidth="1"/>
    <col min="11015" max="11015" width="11.42578125" style="1"/>
    <col min="11016" max="11016" width="11.5703125" style="1" customWidth="1"/>
    <col min="11017" max="11257" width="11.42578125" style="1"/>
    <col min="11258" max="11258" width="12.7109375" style="1" customWidth="1"/>
    <col min="11259" max="11259" width="35.5703125" style="1" customWidth="1"/>
    <col min="11260" max="11260" width="11.5703125" style="1" customWidth="1"/>
    <col min="11261" max="11261" width="10.42578125" style="1" customWidth="1"/>
    <col min="11262" max="11262" width="11.5703125" style="1" customWidth="1"/>
    <col min="11263" max="11263" width="10.140625" style="1" customWidth="1"/>
    <col min="11264" max="11264" width="9.85546875" style="1" customWidth="1"/>
    <col min="11265" max="11265" width="6.85546875" style="1" customWidth="1"/>
    <col min="11266" max="11266" width="10.28515625" style="1" customWidth="1"/>
    <col min="11267" max="11267" width="4.85546875" style="1" customWidth="1"/>
    <col min="11268" max="11268" width="8.28515625" style="1" customWidth="1"/>
    <col min="11269" max="11269" width="6.42578125" style="1" customWidth="1"/>
    <col min="11270" max="11270" width="11.7109375" style="1" bestFit="1" customWidth="1"/>
    <col min="11271" max="11271" width="11.42578125" style="1"/>
    <col min="11272" max="11272" width="11.5703125" style="1" customWidth="1"/>
    <col min="11273" max="11513" width="11.42578125" style="1"/>
    <col min="11514" max="11514" width="12.7109375" style="1" customWidth="1"/>
    <col min="11515" max="11515" width="35.5703125" style="1" customWidth="1"/>
    <col min="11516" max="11516" width="11.5703125" style="1" customWidth="1"/>
    <col min="11517" max="11517" width="10.42578125" style="1" customWidth="1"/>
    <col min="11518" max="11518" width="11.5703125" style="1" customWidth="1"/>
    <col min="11519" max="11519" width="10.140625" style="1" customWidth="1"/>
    <col min="11520" max="11520" width="9.85546875" style="1" customWidth="1"/>
    <col min="11521" max="11521" width="6.85546875" style="1" customWidth="1"/>
    <col min="11522" max="11522" width="10.28515625" style="1" customWidth="1"/>
    <col min="11523" max="11523" width="4.85546875" style="1" customWidth="1"/>
    <col min="11524" max="11524" width="8.28515625" style="1" customWidth="1"/>
    <col min="11525" max="11525" width="6.42578125" style="1" customWidth="1"/>
    <col min="11526" max="11526" width="11.7109375" style="1" bestFit="1" customWidth="1"/>
    <col min="11527" max="11527" width="11.42578125" style="1"/>
    <col min="11528" max="11528" width="11.5703125" style="1" customWidth="1"/>
    <col min="11529" max="11769" width="11.42578125" style="1"/>
    <col min="11770" max="11770" width="12.7109375" style="1" customWidth="1"/>
    <col min="11771" max="11771" width="35.5703125" style="1" customWidth="1"/>
    <col min="11772" max="11772" width="11.5703125" style="1" customWidth="1"/>
    <col min="11773" max="11773" width="10.42578125" style="1" customWidth="1"/>
    <col min="11774" max="11774" width="11.5703125" style="1" customWidth="1"/>
    <col min="11775" max="11775" width="10.140625" style="1" customWidth="1"/>
    <col min="11776" max="11776" width="9.85546875" style="1" customWidth="1"/>
    <col min="11777" max="11777" width="6.85546875" style="1" customWidth="1"/>
    <col min="11778" max="11778" width="10.28515625" style="1" customWidth="1"/>
    <col min="11779" max="11779" width="4.85546875" style="1" customWidth="1"/>
    <col min="11780" max="11780" width="8.28515625" style="1" customWidth="1"/>
    <col min="11781" max="11781" width="6.42578125" style="1" customWidth="1"/>
    <col min="11782" max="11782" width="11.7109375" style="1" bestFit="1" customWidth="1"/>
    <col min="11783" max="11783" width="11.42578125" style="1"/>
    <col min="11784" max="11784" width="11.5703125" style="1" customWidth="1"/>
    <col min="11785" max="12025" width="11.42578125" style="1"/>
    <col min="12026" max="12026" width="12.7109375" style="1" customWidth="1"/>
    <col min="12027" max="12027" width="35.5703125" style="1" customWidth="1"/>
    <col min="12028" max="12028" width="11.5703125" style="1" customWidth="1"/>
    <col min="12029" max="12029" width="10.42578125" style="1" customWidth="1"/>
    <col min="12030" max="12030" width="11.5703125" style="1" customWidth="1"/>
    <col min="12031" max="12031" width="10.140625" style="1" customWidth="1"/>
    <col min="12032" max="12032" width="9.85546875" style="1" customWidth="1"/>
    <col min="12033" max="12033" width="6.85546875" style="1" customWidth="1"/>
    <col min="12034" max="12034" width="10.28515625" style="1" customWidth="1"/>
    <col min="12035" max="12035" width="4.85546875" style="1" customWidth="1"/>
    <col min="12036" max="12036" width="8.28515625" style="1" customWidth="1"/>
    <col min="12037" max="12037" width="6.42578125" style="1" customWidth="1"/>
    <col min="12038" max="12038" width="11.7109375" style="1" bestFit="1" customWidth="1"/>
    <col min="12039" max="12039" width="11.42578125" style="1"/>
    <col min="12040" max="12040" width="11.5703125" style="1" customWidth="1"/>
    <col min="12041" max="12281" width="11.42578125" style="1"/>
    <col min="12282" max="12282" width="12.7109375" style="1" customWidth="1"/>
    <col min="12283" max="12283" width="35.5703125" style="1" customWidth="1"/>
    <col min="12284" max="12284" width="11.5703125" style="1" customWidth="1"/>
    <col min="12285" max="12285" width="10.42578125" style="1" customWidth="1"/>
    <col min="12286" max="12286" width="11.5703125" style="1" customWidth="1"/>
    <col min="12287" max="12287" width="10.140625" style="1" customWidth="1"/>
    <col min="12288" max="12288" width="9.85546875" style="1" customWidth="1"/>
    <col min="12289" max="12289" width="6.85546875" style="1" customWidth="1"/>
    <col min="12290" max="12290" width="10.28515625" style="1" customWidth="1"/>
    <col min="12291" max="12291" width="4.85546875" style="1" customWidth="1"/>
    <col min="12292" max="12292" width="8.28515625" style="1" customWidth="1"/>
    <col min="12293" max="12293" width="6.42578125" style="1" customWidth="1"/>
    <col min="12294" max="12294" width="11.7109375" style="1" bestFit="1" customWidth="1"/>
    <col min="12295" max="12295" width="11.42578125" style="1"/>
    <col min="12296" max="12296" width="11.5703125" style="1" customWidth="1"/>
    <col min="12297" max="12537" width="11.42578125" style="1"/>
    <col min="12538" max="12538" width="12.7109375" style="1" customWidth="1"/>
    <col min="12539" max="12539" width="35.5703125" style="1" customWidth="1"/>
    <col min="12540" max="12540" width="11.5703125" style="1" customWidth="1"/>
    <col min="12541" max="12541" width="10.42578125" style="1" customWidth="1"/>
    <col min="12542" max="12542" width="11.5703125" style="1" customWidth="1"/>
    <col min="12543" max="12543" width="10.140625" style="1" customWidth="1"/>
    <col min="12544" max="12544" width="9.85546875" style="1" customWidth="1"/>
    <col min="12545" max="12545" width="6.85546875" style="1" customWidth="1"/>
    <col min="12546" max="12546" width="10.28515625" style="1" customWidth="1"/>
    <col min="12547" max="12547" width="4.85546875" style="1" customWidth="1"/>
    <col min="12548" max="12548" width="8.28515625" style="1" customWidth="1"/>
    <col min="12549" max="12549" width="6.42578125" style="1" customWidth="1"/>
    <col min="12550" max="12550" width="11.7109375" style="1" bestFit="1" customWidth="1"/>
    <col min="12551" max="12551" width="11.42578125" style="1"/>
    <col min="12552" max="12552" width="11.5703125" style="1" customWidth="1"/>
    <col min="12553" max="12793" width="11.42578125" style="1"/>
    <col min="12794" max="12794" width="12.7109375" style="1" customWidth="1"/>
    <col min="12795" max="12795" width="35.5703125" style="1" customWidth="1"/>
    <col min="12796" max="12796" width="11.5703125" style="1" customWidth="1"/>
    <col min="12797" max="12797" width="10.42578125" style="1" customWidth="1"/>
    <col min="12798" max="12798" width="11.5703125" style="1" customWidth="1"/>
    <col min="12799" max="12799" width="10.140625" style="1" customWidth="1"/>
    <col min="12800" max="12800" width="9.85546875" style="1" customWidth="1"/>
    <col min="12801" max="12801" width="6.85546875" style="1" customWidth="1"/>
    <col min="12802" max="12802" width="10.28515625" style="1" customWidth="1"/>
    <col min="12803" max="12803" width="4.85546875" style="1" customWidth="1"/>
    <col min="12804" max="12804" width="8.28515625" style="1" customWidth="1"/>
    <col min="12805" max="12805" width="6.42578125" style="1" customWidth="1"/>
    <col min="12806" max="12806" width="11.7109375" style="1" bestFit="1" customWidth="1"/>
    <col min="12807" max="12807" width="11.42578125" style="1"/>
    <col min="12808" max="12808" width="11.5703125" style="1" customWidth="1"/>
    <col min="12809" max="13049" width="11.42578125" style="1"/>
    <col min="13050" max="13050" width="12.7109375" style="1" customWidth="1"/>
    <col min="13051" max="13051" width="35.5703125" style="1" customWidth="1"/>
    <col min="13052" max="13052" width="11.5703125" style="1" customWidth="1"/>
    <col min="13053" max="13053" width="10.42578125" style="1" customWidth="1"/>
    <col min="13054" max="13054" width="11.5703125" style="1" customWidth="1"/>
    <col min="13055" max="13055" width="10.140625" style="1" customWidth="1"/>
    <col min="13056" max="13056" width="9.85546875" style="1" customWidth="1"/>
    <col min="13057" max="13057" width="6.85546875" style="1" customWidth="1"/>
    <col min="13058" max="13058" width="10.28515625" style="1" customWidth="1"/>
    <col min="13059" max="13059" width="4.85546875" style="1" customWidth="1"/>
    <col min="13060" max="13060" width="8.28515625" style="1" customWidth="1"/>
    <col min="13061" max="13061" width="6.42578125" style="1" customWidth="1"/>
    <col min="13062" max="13062" width="11.7109375" style="1" bestFit="1" customWidth="1"/>
    <col min="13063" max="13063" width="11.42578125" style="1"/>
    <col min="13064" max="13064" width="11.5703125" style="1" customWidth="1"/>
    <col min="13065" max="13305" width="11.42578125" style="1"/>
    <col min="13306" max="13306" width="12.7109375" style="1" customWidth="1"/>
    <col min="13307" max="13307" width="35.5703125" style="1" customWidth="1"/>
    <col min="13308" max="13308" width="11.5703125" style="1" customWidth="1"/>
    <col min="13309" max="13309" width="10.42578125" style="1" customWidth="1"/>
    <col min="13310" max="13310" width="11.5703125" style="1" customWidth="1"/>
    <col min="13311" max="13311" width="10.140625" style="1" customWidth="1"/>
    <col min="13312" max="13312" width="9.85546875" style="1" customWidth="1"/>
    <col min="13313" max="13313" width="6.85546875" style="1" customWidth="1"/>
    <col min="13314" max="13314" width="10.28515625" style="1" customWidth="1"/>
    <col min="13315" max="13315" width="4.85546875" style="1" customWidth="1"/>
    <col min="13316" max="13316" width="8.28515625" style="1" customWidth="1"/>
    <col min="13317" max="13317" width="6.42578125" style="1" customWidth="1"/>
    <col min="13318" max="13318" width="11.7109375" style="1" bestFit="1" customWidth="1"/>
    <col min="13319" max="13319" width="11.42578125" style="1"/>
    <col min="13320" max="13320" width="11.5703125" style="1" customWidth="1"/>
    <col min="13321" max="13561" width="11.42578125" style="1"/>
    <col min="13562" max="13562" width="12.7109375" style="1" customWidth="1"/>
    <col min="13563" max="13563" width="35.5703125" style="1" customWidth="1"/>
    <col min="13564" max="13564" width="11.5703125" style="1" customWidth="1"/>
    <col min="13565" max="13565" width="10.42578125" style="1" customWidth="1"/>
    <col min="13566" max="13566" width="11.5703125" style="1" customWidth="1"/>
    <col min="13567" max="13567" width="10.140625" style="1" customWidth="1"/>
    <col min="13568" max="13568" width="9.85546875" style="1" customWidth="1"/>
    <col min="13569" max="13569" width="6.85546875" style="1" customWidth="1"/>
    <col min="13570" max="13570" width="10.28515625" style="1" customWidth="1"/>
    <col min="13571" max="13571" width="4.85546875" style="1" customWidth="1"/>
    <col min="13572" max="13572" width="8.28515625" style="1" customWidth="1"/>
    <col min="13573" max="13573" width="6.42578125" style="1" customWidth="1"/>
    <col min="13574" max="13574" width="11.7109375" style="1" bestFit="1" customWidth="1"/>
    <col min="13575" max="13575" width="11.42578125" style="1"/>
    <col min="13576" max="13576" width="11.5703125" style="1" customWidth="1"/>
    <col min="13577" max="13817" width="11.42578125" style="1"/>
    <col min="13818" max="13818" width="12.7109375" style="1" customWidth="1"/>
    <col min="13819" max="13819" width="35.5703125" style="1" customWidth="1"/>
    <col min="13820" max="13820" width="11.5703125" style="1" customWidth="1"/>
    <col min="13821" max="13821" width="10.42578125" style="1" customWidth="1"/>
    <col min="13822" max="13822" width="11.5703125" style="1" customWidth="1"/>
    <col min="13823" max="13823" width="10.140625" style="1" customWidth="1"/>
    <col min="13824" max="13824" width="9.85546875" style="1" customWidth="1"/>
    <col min="13825" max="13825" width="6.85546875" style="1" customWidth="1"/>
    <col min="13826" max="13826" width="10.28515625" style="1" customWidth="1"/>
    <col min="13827" max="13827" width="4.85546875" style="1" customWidth="1"/>
    <col min="13828" max="13828" width="8.28515625" style="1" customWidth="1"/>
    <col min="13829" max="13829" width="6.42578125" style="1" customWidth="1"/>
    <col min="13830" max="13830" width="11.7109375" style="1" bestFit="1" customWidth="1"/>
    <col min="13831" max="13831" width="11.42578125" style="1"/>
    <col min="13832" max="13832" width="11.5703125" style="1" customWidth="1"/>
    <col min="13833" max="14073" width="11.42578125" style="1"/>
    <col min="14074" max="14074" width="12.7109375" style="1" customWidth="1"/>
    <col min="14075" max="14075" width="35.5703125" style="1" customWidth="1"/>
    <col min="14076" max="14076" width="11.5703125" style="1" customWidth="1"/>
    <col min="14077" max="14077" width="10.42578125" style="1" customWidth="1"/>
    <col min="14078" max="14078" width="11.5703125" style="1" customWidth="1"/>
    <col min="14079" max="14079" width="10.140625" style="1" customWidth="1"/>
    <col min="14080" max="14080" width="9.85546875" style="1" customWidth="1"/>
    <col min="14081" max="14081" width="6.85546875" style="1" customWidth="1"/>
    <col min="14082" max="14082" width="10.28515625" style="1" customWidth="1"/>
    <col min="14083" max="14083" width="4.85546875" style="1" customWidth="1"/>
    <col min="14084" max="14084" width="8.28515625" style="1" customWidth="1"/>
    <col min="14085" max="14085" width="6.42578125" style="1" customWidth="1"/>
    <col min="14086" max="14086" width="11.7109375" style="1" bestFit="1" customWidth="1"/>
    <col min="14087" max="14087" width="11.42578125" style="1"/>
    <col min="14088" max="14088" width="11.5703125" style="1" customWidth="1"/>
    <col min="14089" max="14329" width="11.42578125" style="1"/>
    <col min="14330" max="14330" width="12.7109375" style="1" customWidth="1"/>
    <col min="14331" max="14331" width="35.5703125" style="1" customWidth="1"/>
    <col min="14332" max="14332" width="11.5703125" style="1" customWidth="1"/>
    <col min="14333" max="14333" width="10.42578125" style="1" customWidth="1"/>
    <col min="14334" max="14334" width="11.5703125" style="1" customWidth="1"/>
    <col min="14335" max="14335" width="10.140625" style="1" customWidth="1"/>
    <col min="14336" max="14336" width="9.85546875" style="1" customWidth="1"/>
    <col min="14337" max="14337" width="6.85546875" style="1" customWidth="1"/>
    <col min="14338" max="14338" width="10.28515625" style="1" customWidth="1"/>
    <col min="14339" max="14339" width="4.85546875" style="1" customWidth="1"/>
    <col min="14340" max="14340" width="8.28515625" style="1" customWidth="1"/>
    <col min="14341" max="14341" width="6.42578125" style="1" customWidth="1"/>
    <col min="14342" max="14342" width="11.7109375" style="1" bestFit="1" customWidth="1"/>
    <col min="14343" max="14343" width="11.42578125" style="1"/>
    <col min="14344" max="14344" width="11.5703125" style="1" customWidth="1"/>
    <col min="14345" max="14585" width="11.42578125" style="1"/>
    <col min="14586" max="14586" width="12.7109375" style="1" customWidth="1"/>
    <col min="14587" max="14587" width="35.5703125" style="1" customWidth="1"/>
    <col min="14588" max="14588" width="11.5703125" style="1" customWidth="1"/>
    <col min="14589" max="14589" width="10.42578125" style="1" customWidth="1"/>
    <col min="14590" max="14590" width="11.5703125" style="1" customWidth="1"/>
    <col min="14591" max="14591" width="10.140625" style="1" customWidth="1"/>
    <col min="14592" max="14592" width="9.85546875" style="1" customWidth="1"/>
    <col min="14593" max="14593" width="6.85546875" style="1" customWidth="1"/>
    <col min="14594" max="14594" width="10.28515625" style="1" customWidth="1"/>
    <col min="14595" max="14595" width="4.85546875" style="1" customWidth="1"/>
    <col min="14596" max="14596" width="8.28515625" style="1" customWidth="1"/>
    <col min="14597" max="14597" width="6.42578125" style="1" customWidth="1"/>
    <col min="14598" max="14598" width="11.7109375" style="1" bestFit="1" customWidth="1"/>
    <col min="14599" max="14599" width="11.42578125" style="1"/>
    <col min="14600" max="14600" width="11.5703125" style="1" customWidth="1"/>
    <col min="14601" max="14841" width="11.42578125" style="1"/>
    <col min="14842" max="14842" width="12.7109375" style="1" customWidth="1"/>
    <col min="14843" max="14843" width="35.5703125" style="1" customWidth="1"/>
    <col min="14844" max="14844" width="11.5703125" style="1" customWidth="1"/>
    <col min="14845" max="14845" width="10.42578125" style="1" customWidth="1"/>
    <col min="14846" max="14846" width="11.5703125" style="1" customWidth="1"/>
    <col min="14847" max="14847" width="10.140625" style="1" customWidth="1"/>
    <col min="14848" max="14848" width="9.85546875" style="1" customWidth="1"/>
    <col min="14849" max="14849" width="6.85546875" style="1" customWidth="1"/>
    <col min="14850" max="14850" width="10.28515625" style="1" customWidth="1"/>
    <col min="14851" max="14851" width="4.85546875" style="1" customWidth="1"/>
    <col min="14852" max="14852" width="8.28515625" style="1" customWidth="1"/>
    <col min="14853" max="14853" width="6.42578125" style="1" customWidth="1"/>
    <col min="14854" max="14854" width="11.7109375" style="1" bestFit="1" customWidth="1"/>
    <col min="14855" max="14855" width="11.42578125" style="1"/>
    <col min="14856" max="14856" width="11.5703125" style="1" customWidth="1"/>
    <col min="14857" max="15097" width="11.42578125" style="1"/>
    <col min="15098" max="15098" width="12.7109375" style="1" customWidth="1"/>
    <col min="15099" max="15099" width="35.5703125" style="1" customWidth="1"/>
    <col min="15100" max="15100" width="11.5703125" style="1" customWidth="1"/>
    <col min="15101" max="15101" width="10.42578125" style="1" customWidth="1"/>
    <col min="15102" max="15102" width="11.5703125" style="1" customWidth="1"/>
    <col min="15103" max="15103" width="10.140625" style="1" customWidth="1"/>
    <col min="15104" max="15104" width="9.85546875" style="1" customWidth="1"/>
    <col min="15105" max="15105" width="6.85546875" style="1" customWidth="1"/>
    <col min="15106" max="15106" width="10.28515625" style="1" customWidth="1"/>
    <col min="15107" max="15107" width="4.85546875" style="1" customWidth="1"/>
    <col min="15108" max="15108" width="8.28515625" style="1" customWidth="1"/>
    <col min="15109" max="15109" width="6.42578125" style="1" customWidth="1"/>
    <col min="15110" max="15110" width="11.7109375" style="1" bestFit="1" customWidth="1"/>
    <col min="15111" max="15111" width="11.42578125" style="1"/>
    <col min="15112" max="15112" width="11.5703125" style="1" customWidth="1"/>
    <col min="15113" max="15353" width="11.42578125" style="1"/>
    <col min="15354" max="15354" width="12.7109375" style="1" customWidth="1"/>
    <col min="15355" max="15355" width="35.5703125" style="1" customWidth="1"/>
    <col min="15356" max="15356" width="11.5703125" style="1" customWidth="1"/>
    <col min="15357" max="15357" width="10.42578125" style="1" customWidth="1"/>
    <col min="15358" max="15358" width="11.5703125" style="1" customWidth="1"/>
    <col min="15359" max="15359" width="10.140625" style="1" customWidth="1"/>
    <col min="15360" max="15360" width="9.85546875" style="1" customWidth="1"/>
    <col min="15361" max="15361" width="6.85546875" style="1" customWidth="1"/>
    <col min="15362" max="15362" width="10.28515625" style="1" customWidth="1"/>
    <col min="15363" max="15363" width="4.85546875" style="1" customWidth="1"/>
    <col min="15364" max="15364" width="8.28515625" style="1" customWidth="1"/>
    <col min="15365" max="15365" width="6.42578125" style="1" customWidth="1"/>
    <col min="15366" max="15366" width="11.7109375" style="1" bestFit="1" customWidth="1"/>
    <col min="15367" max="15367" width="11.42578125" style="1"/>
    <col min="15368" max="15368" width="11.5703125" style="1" customWidth="1"/>
    <col min="15369" max="15609" width="11.42578125" style="1"/>
    <col min="15610" max="15610" width="12.7109375" style="1" customWidth="1"/>
    <col min="15611" max="15611" width="35.5703125" style="1" customWidth="1"/>
    <col min="15612" max="15612" width="11.5703125" style="1" customWidth="1"/>
    <col min="15613" max="15613" width="10.42578125" style="1" customWidth="1"/>
    <col min="15614" max="15614" width="11.5703125" style="1" customWidth="1"/>
    <col min="15615" max="15615" width="10.140625" style="1" customWidth="1"/>
    <col min="15616" max="15616" width="9.85546875" style="1" customWidth="1"/>
    <col min="15617" max="15617" width="6.85546875" style="1" customWidth="1"/>
    <col min="15618" max="15618" width="10.28515625" style="1" customWidth="1"/>
    <col min="15619" max="15619" width="4.85546875" style="1" customWidth="1"/>
    <col min="15620" max="15620" width="8.28515625" style="1" customWidth="1"/>
    <col min="15621" max="15621" width="6.42578125" style="1" customWidth="1"/>
    <col min="15622" max="15622" width="11.7109375" style="1" bestFit="1" customWidth="1"/>
    <col min="15623" max="15623" width="11.42578125" style="1"/>
    <col min="15624" max="15624" width="11.5703125" style="1" customWidth="1"/>
    <col min="15625" max="15865" width="11.42578125" style="1"/>
    <col min="15866" max="15866" width="12.7109375" style="1" customWidth="1"/>
    <col min="15867" max="15867" width="35.5703125" style="1" customWidth="1"/>
    <col min="15868" max="15868" width="11.5703125" style="1" customWidth="1"/>
    <col min="15869" max="15869" width="10.42578125" style="1" customWidth="1"/>
    <col min="15870" max="15870" width="11.5703125" style="1" customWidth="1"/>
    <col min="15871" max="15871" width="10.140625" style="1" customWidth="1"/>
    <col min="15872" max="15872" width="9.85546875" style="1" customWidth="1"/>
    <col min="15873" max="15873" width="6.85546875" style="1" customWidth="1"/>
    <col min="15874" max="15874" width="10.28515625" style="1" customWidth="1"/>
    <col min="15875" max="15875" width="4.85546875" style="1" customWidth="1"/>
    <col min="15876" max="15876" width="8.28515625" style="1" customWidth="1"/>
    <col min="15877" max="15877" width="6.42578125" style="1" customWidth="1"/>
    <col min="15878" max="15878" width="11.7109375" style="1" bestFit="1" customWidth="1"/>
    <col min="15879" max="15879" width="11.42578125" style="1"/>
    <col min="15880" max="15880" width="11.5703125" style="1" customWidth="1"/>
    <col min="15881" max="16121" width="11.42578125" style="1"/>
    <col min="16122" max="16122" width="12.7109375" style="1" customWidth="1"/>
    <col min="16123" max="16123" width="35.5703125" style="1" customWidth="1"/>
    <col min="16124" max="16124" width="11.5703125" style="1" customWidth="1"/>
    <col min="16125" max="16125" width="10.42578125" style="1" customWidth="1"/>
    <col min="16126" max="16126" width="11.5703125" style="1" customWidth="1"/>
    <col min="16127" max="16127" width="10.140625" style="1" customWidth="1"/>
    <col min="16128" max="16128" width="9.85546875" style="1" customWidth="1"/>
    <col min="16129" max="16129" width="6.85546875" style="1" customWidth="1"/>
    <col min="16130" max="16130" width="10.28515625" style="1" customWidth="1"/>
    <col min="16131" max="16131" width="4.85546875" style="1" customWidth="1"/>
    <col min="16132" max="16132" width="8.28515625" style="1" customWidth="1"/>
    <col min="16133" max="16133" width="6.42578125" style="1" customWidth="1"/>
    <col min="16134" max="16134" width="11.7109375" style="1" bestFit="1" customWidth="1"/>
    <col min="16135" max="16135" width="11.42578125" style="1"/>
    <col min="16136" max="16136" width="11.5703125" style="1" customWidth="1"/>
    <col min="16137" max="16384" width="11.42578125" style="1"/>
  </cols>
  <sheetData>
    <row r="1" spans="1:17" ht="24.75" customHeight="1" x14ac:dyDescent="0.2">
      <c r="A1" s="278" t="s">
        <v>226</v>
      </c>
      <c r="B1" s="278"/>
      <c r="C1" s="278"/>
      <c r="D1" s="278"/>
      <c r="E1" s="278"/>
      <c r="F1" s="278"/>
      <c r="G1" s="278"/>
      <c r="H1" s="278"/>
      <c r="L1" s="279"/>
      <c r="M1" s="279"/>
      <c r="N1" s="279"/>
      <c r="O1" s="279"/>
      <c r="P1" s="279"/>
      <c r="Q1" s="2"/>
    </row>
    <row r="2" spans="1:17" ht="27" customHeight="1" x14ac:dyDescent="0.2">
      <c r="A2" s="284" t="s">
        <v>227</v>
      </c>
      <c r="B2" s="284"/>
      <c r="C2" s="284"/>
      <c r="D2" s="284"/>
      <c r="E2" s="284"/>
      <c r="F2" s="284"/>
      <c r="G2" s="284"/>
      <c r="H2" s="284"/>
      <c r="L2" s="156"/>
      <c r="M2" s="156"/>
      <c r="N2" s="156"/>
      <c r="O2" s="156"/>
      <c r="P2" s="156"/>
      <c r="Q2" s="2"/>
    </row>
    <row r="3" spans="1:17" s="3" customFormat="1" ht="27.75" customHeight="1" x14ac:dyDescent="0.2">
      <c r="A3" s="282" t="s">
        <v>198</v>
      </c>
      <c r="B3" s="283"/>
      <c r="C3" s="182" t="s">
        <v>236</v>
      </c>
      <c r="D3" s="182" t="s">
        <v>228</v>
      </c>
      <c r="E3" s="182" t="s">
        <v>243</v>
      </c>
      <c r="F3" s="182" t="s">
        <v>237</v>
      </c>
      <c r="G3" s="183" t="s">
        <v>195</v>
      </c>
      <c r="H3" s="183" t="s">
        <v>194</v>
      </c>
      <c r="L3" s="4"/>
      <c r="M3" s="4"/>
      <c r="N3" s="4"/>
      <c r="O3" s="4"/>
      <c r="P3" s="4"/>
      <c r="Q3" s="5"/>
    </row>
    <row r="4" spans="1:17" s="3" customFormat="1" ht="12" customHeight="1" x14ac:dyDescent="0.2">
      <c r="A4" s="222">
        <v>1</v>
      </c>
      <c r="B4" s="223">
        <v>2</v>
      </c>
      <c r="C4" s="224">
        <v>3</v>
      </c>
      <c r="D4" s="225">
        <v>4</v>
      </c>
      <c r="E4" s="225">
        <v>5</v>
      </c>
      <c r="F4" s="224">
        <v>6</v>
      </c>
      <c r="G4" s="224">
        <v>7</v>
      </c>
      <c r="H4" s="224">
        <v>8</v>
      </c>
      <c r="L4" s="4"/>
      <c r="M4" s="4"/>
      <c r="N4" s="4"/>
      <c r="O4" s="4"/>
      <c r="P4" s="4"/>
      <c r="Q4" s="5"/>
    </row>
    <row r="5" spans="1:17" s="3" customFormat="1" ht="13.5" customHeight="1" x14ac:dyDescent="0.2">
      <c r="A5" s="6" t="s">
        <v>0</v>
      </c>
      <c r="B5" s="7"/>
      <c r="C5" s="46">
        <f>C6</f>
        <v>1604.87</v>
      </c>
      <c r="D5" s="46">
        <f t="shared" ref="D5:F9" si="0">D6</f>
        <v>0</v>
      </c>
      <c r="E5" s="46">
        <f t="shared" si="0"/>
        <v>0</v>
      </c>
      <c r="F5" s="46">
        <f t="shared" si="0"/>
        <v>80</v>
      </c>
      <c r="G5" s="227">
        <f>F5/C5*100</f>
        <v>4.984827431505356</v>
      </c>
      <c r="H5" s="227" t="e">
        <f>F5/E5*100</f>
        <v>#DIV/0!</v>
      </c>
      <c r="L5" s="8"/>
      <c r="M5" s="8"/>
      <c r="N5" s="8"/>
      <c r="O5" s="8"/>
      <c r="P5" s="8"/>
      <c r="Q5" s="9"/>
    </row>
    <row r="6" spans="1:17" s="3" customFormat="1" ht="21.75" customHeight="1" x14ac:dyDescent="0.2">
      <c r="A6" s="10" t="s">
        <v>1</v>
      </c>
      <c r="B6" s="11" t="s">
        <v>2</v>
      </c>
      <c r="C6" s="47">
        <f>C7</f>
        <v>1604.87</v>
      </c>
      <c r="D6" s="47">
        <f t="shared" si="0"/>
        <v>0</v>
      </c>
      <c r="E6" s="47">
        <f t="shared" si="0"/>
        <v>0</v>
      </c>
      <c r="F6" s="62">
        <f t="shared" si="0"/>
        <v>80</v>
      </c>
      <c r="G6" s="226">
        <f t="shared" ref="G6:G47" si="1">F6/C6*100</f>
        <v>4.984827431505356</v>
      </c>
      <c r="H6" s="226" t="e">
        <f t="shared" ref="H6:H47" si="2">F6/E6*100</f>
        <v>#DIV/0!</v>
      </c>
      <c r="L6" s="8"/>
      <c r="M6" s="8"/>
      <c r="N6" s="8"/>
      <c r="O6" s="8"/>
      <c r="P6" s="8"/>
      <c r="Q6" s="5"/>
    </row>
    <row r="7" spans="1:17" s="3" customFormat="1" ht="24.75" customHeight="1" x14ac:dyDescent="0.2">
      <c r="A7" s="12" t="s">
        <v>3</v>
      </c>
      <c r="B7" s="13" t="s">
        <v>4</v>
      </c>
      <c r="C7" s="48">
        <f>C8</f>
        <v>1604.87</v>
      </c>
      <c r="D7" s="48">
        <f t="shared" si="0"/>
        <v>0</v>
      </c>
      <c r="E7" s="48">
        <f t="shared" si="0"/>
        <v>0</v>
      </c>
      <c r="F7" s="57">
        <f t="shared" si="0"/>
        <v>80</v>
      </c>
      <c r="G7" s="226">
        <f t="shared" si="1"/>
        <v>4.984827431505356</v>
      </c>
      <c r="H7" s="226" t="e">
        <f t="shared" si="2"/>
        <v>#DIV/0!</v>
      </c>
      <c r="L7" s="8"/>
      <c r="M7" s="8"/>
      <c r="N7" s="8"/>
      <c r="O7" s="8"/>
      <c r="P7" s="8"/>
      <c r="Q7" s="5"/>
    </row>
    <row r="8" spans="1:17" s="3" customFormat="1" ht="15" customHeight="1" x14ac:dyDescent="0.2">
      <c r="A8" s="14" t="s">
        <v>5</v>
      </c>
      <c r="B8" s="15" t="s">
        <v>6</v>
      </c>
      <c r="C8" s="49">
        <f>C9</f>
        <v>1604.87</v>
      </c>
      <c r="D8" s="49">
        <f t="shared" si="0"/>
        <v>0</v>
      </c>
      <c r="E8" s="49">
        <f t="shared" si="0"/>
        <v>0</v>
      </c>
      <c r="F8" s="49">
        <f t="shared" si="0"/>
        <v>80</v>
      </c>
      <c r="G8" s="226">
        <f t="shared" si="1"/>
        <v>4.984827431505356</v>
      </c>
      <c r="H8" s="226" t="e">
        <f t="shared" si="2"/>
        <v>#DIV/0!</v>
      </c>
      <c r="L8" s="8"/>
      <c r="M8" s="8"/>
      <c r="N8" s="8"/>
      <c r="O8" s="8"/>
      <c r="P8" s="8"/>
      <c r="Q8" s="5"/>
    </row>
    <row r="9" spans="1:17" s="3" customFormat="1" ht="12.75" customHeight="1" x14ac:dyDescent="0.2">
      <c r="A9" s="16">
        <v>3</v>
      </c>
      <c r="B9" s="17" t="s">
        <v>7</v>
      </c>
      <c r="C9" s="50">
        <f>C10</f>
        <v>1604.87</v>
      </c>
      <c r="D9" s="50">
        <f t="shared" si="0"/>
        <v>0</v>
      </c>
      <c r="E9" s="50">
        <f t="shared" si="0"/>
        <v>0</v>
      </c>
      <c r="F9" s="50">
        <f t="shared" si="0"/>
        <v>80</v>
      </c>
      <c r="G9" s="226">
        <f t="shared" si="1"/>
        <v>4.984827431505356</v>
      </c>
      <c r="H9" s="226" t="e">
        <f t="shared" si="2"/>
        <v>#DIV/0!</v>
      </c>
      <c r="L9" s="8"/>
      <c r="M9" s="8"/>
      <c r="N9" s="8"/>
      <c r="O9" s="8"/>
      <c r="P9" s="8"/>
      <c r="Q9" s="5"/>
    </row>
    <row r="10" spans="1:17" s="3" customFormat="1" ht="12.75" customHeight="1" x14ac:dyDescent="0.2">
      <c r="A10" s="16">
        <v>32</v>
      </c>
      <c r="B10" s="17" t="s">
        <v>8</v>
      </c>
      <c r="C10" s="50">
        <f>C11+C12+C13</f>
        <v>1604.87</v>
      </c>
      <c r="D10" s="50">
        <f t="shared" ref="D10:F10" si="3">D11+D12+D13</f>
        <v>0</v>
      </c>
      <c r="E10" s="50">
        <f t="shared" ref="E10" si="4">E11+E12+E13</f>
        <v>0</v>
      </c>
      <c r="F10" s="50">
        <f t="shared" si="3"/>
        <v>80</v>
      </c>
      <c r="G10" s="226">
        <f t="shared" si="1"/>
        <v>4.984827431505356</v>
      </c>
      <c r="H10" s="226" t="e">
        <f t="shared" si="2"/>
        <v>#DIV/0!</v>
      </c>
      <c r="L10" s="18"/>
      <c r="M10" s="18"/>
      <c r="N10" s="18"/>
      <c r="O10" s="18"/>
      <c r="P10" s="18"/>
      <c r="Q10" s="5"/>
    </row>
    <row r="11" spans="1:17" s="3" customFormat="1" ht="12.75" customHeight="1" x14ac:dyDescent="0.2">
      <c r="A11" s="19">
        <v>3222</v>
      </c>
      <c r="B11" s="20" t="s">
        <v>9</v>
      </c>
      <c r="C11" s="51">
        <v>921.3</v>
      </c>
      <c r="D11" s="51">
        <v>0</v>
      </c>
      <c r="E11" s="51">
        <v>0</v>
      </c>
      <c r="F11" s="52">
        <v>0</v>
      </c>
      <c r="G11" s="226">
        <f t="shared" si="1"/>
        <v>0</v>
      </c>
      <c r="H11" s="226" t="e">
        <f t="shared" si="2"/>
        <v>#DIV/0!</v>
      </c>
      <c r="L11" s="18"/>
      <c r="M11" s="18"/>
      <c r="N11" s="18"/>
      <c r="O11" s="18"/>
      <c r="P11" s="18"/>
      <c r="Q11" s="5"/>
    </row>
    <row r="12" spans="1:17" s="3" customFormat="1" ht="12.75" customHeight="1" x14ac:dyDescent="0.2">
      <c r="A12" s="19">
        <v>3222</v>
      </c>
      <c r="B12" s="20" t="s">
        <v>10</v>
      </c>
      <c r="C12" s="51">
        <v>683.57</v>
      </c>
      <c r="D12" s="51">
        <v>0</v>
      </c>
      <c r="E12" s="51">
        <v>0</v>
      </c>
      <c r="F12" s="52">
        <v>0</v>
      </c>
      <c r="G12" s="226">
        <f t="shared" si="1"/>
        <v>0</v>
      </c>
      <c r="H12" s="226" t="e">
        <f t="shared" si="2"/>
        <v>#DIV/0!</v>
      </c>
      <c r="L12" s="18"/>
      <c r="M12" s="18"/>
      <c r="N12" s="18"/>
      <c r="O12" s="18"/>
      <c r="P12" s="18"/>
      <c r="Q12" s="5"/>
    </row>
    <row r="13" spans="1:17" s="3" customFormat="1" ht="12.75" customHeight="1" x14ac:dyDescent="0.2">
      <c r="A13" s="19">
        <v>3299</v>
      </c>
      <c r="B13" s="20" t="s">
        <v>240</v>
      </c>
      <c r="C13" s="51">
        <v>0</v>
      </c>
      <c r="D13" s="51">
        <v>0</v>
      </c>
      <c r="E13" s="51">
        <v>0</v>
      </c>
      <c r="F13" s="52">
        <v>80</v>
      </c>
      <c r="G13" s="226" t="e">
        <f t="shared" si="1"/>
        <v>#DIV/0!</v>
      </c>
      <c r="H13" s="226" t="e">
        <f t="shared" si="2"/>
        <v>#DIV/0!</v>
      </c>
      <c r="L13" s="18"/>
      <c r="M13" s="18"/>
      <c r="N13" s="18"/>
      <c r="O13" s="18"/>
      <c r="P13" s="18"/>
      <c r="Q13" s="5"/>
    </row>
    <row r="14" spans="1:17" ht="14.25" customHeight="1" x14ac:dyDescent="0.2">
      <c r="A14" s="6" t="s">
        <v>11</v>
      </c>
      <c r="B14" s="7"/>
      <c r="C14" s="46">
        <f>C15</f>
        <v>36476.679999999993</v>
      </c>
      <c r="D14" s="53">
        <f t="shared" ref="D14:F14" si="5">D15</f>
        <v>41827</v>
      </c>
      <c r="E14" s="53">
        <f t="shared" si="5"/>
        <v>37820</v>
      </c>
      <c r="F14" s="46">
        <f t="shared" si="5"/>
        <v>38529.239999999991</v>
      </c>
      <c r="G14" s="227">
        <f t="shared" si="1"/>
        <v>105.62704719837441</v>
      </c>
      <c r="H14" s="227">
        <f t="shared" si="2"/>
        <v>101.8753040719196</v>
      </c>
      <c r="L14" s="8"/>
      <c r="M14" s="8"/>
      <c r="N14" s="8"/>
      <c r="O14" s="8"/>
      <c r="P14" s="8"/>
      <c r="Q14" s="9"/>
    </row>
    <row r="15" spans="1:17" ht="37.5" customHeight="1" x14ac:dyDescent="0.2">
      <c r="A15" s="21" t="s">
        <v>12</v>
      </c>
      <c r="B15" s="11" t="s">
        <v>13</v>
      </c>
      <c r="C15" s="47">
        <f>C16+C42+C49</f>
        <v>36476.679999999993</v>
      </c>
      <c r="D15" s="47">
        <f t="shared" ref="D15:F15" si="6">D16+D42+D49</f>
        <v>41827</v>
      </c>
      <c r="E15" s="47">
        <f t="shared" si="6"/>
        <v>37820</v>
      </c>
      <c r="F15" s="47">
        <f t="shared" si="6"/>
        <v>38529.239999999991</v>
      </c>
      <c r="G15" s="226">
        <f t="shared" si="1"/>
        <v>105.62704719837441</v>
      </c>
      <c r="H15" s="226">
        <f t="shared" si="2"/>
        <v>101.8753040719196</v>
      </c>
      <c r="L15" s="8"/>
      <c r="M15" s="8"/>
      <c r="N15" s="8"/>
      <c r="O15" s="8"/>
      <c r="P15" s="8"/>
      <c r="Q15" s="2"/>
    </row>
    <row r="16" spans="1:17" ht="21" customHeight="1" x14ac:dyDescent="0.2">
      <c r="A16" s="12" t="s">
        <v>14</v>
      </c>
      <c r="B16" s="13" t="s">
        <v>7</v>
      </c>
      <c r="C16" s="48">
        <f>C18</f>
        <v>27294.749999999993</v>
      </c>
      <c r="D16" s="48">
        <f>D18</f>
        <v>36779</v>
      </c>
      <c r="E16" s="48">
        <f>E18</f>
        <v>32397</v>
      </c>
      <c r="F16" s="48">
        <f>F18</f>
        <v>32316.469999999998</v>
      </c>
      <c r="G16" s="226">
        <f t="shared" si="1"/>
        <v>118.39811685397376</v>
      </c>
      <c r="H16" s="226">
        <f t="shared" si="2"/>
        <v>99.751427601321112</v>
      </c>
      <c r="L16" s="8"/>
      <c r="M16" s="8"/>
      <c r="N16" s="8"/>
      <c r="O16" s="8"/>
      <c r="P16" s="8"/>
      <c r="Q16" s="2"/>
    </row>
    <row r="17" spans="1:17" ht="15" customHeight="1" x14ac:dyDescent="0.2">
      <c r="A17" s="14" t="s">
        <v>15</v>
      </c>
      <c r="B17" s="15" t="s">
        <v>16</v>
      </c>
      <c r="C17" s="49">
        <f>C18</f>
        <v>27294.749999999993</v>
      </c>
      <c r="D17" s="49">
        <f t="shared" ref="D17:F17" si="7">D18</f>
        <v>36779</v>
      </c>
      <c r="E17" s="49">
        <f t="shared" si="7"/>
        <v>32397</v>
      </c>
      <c r="F17" s="63">
        <f t="shared" si="7"/>
        <v>32316.469999999998</v>
      </c>
      <c r="G17" s="226">
        <f t="shared" si="1"/>
        <v>118.39811685397376</v>
      </c>
      <c r="H17" s="226">
        <f t="shared" si="2"/>
        <v>99.751427601321112</v>
      </c>
      <c r="L17" s="8"/>
      <c r="M17" s="8"/>
      <c r="N17" s="8"/>
      <c r="O17" s="8"/>
      <c r="P17" s="8"/>
      <c r="Q17" s="2"/>
    </row>
    <row r="18" spans="1:17" ht="12.75" customHeight="1" x14ac:dyDescent="0.2">
      <c r="A18" s="16">
        <v>3</v>
      </c>
      <c r="B18" s="17" t="s">
        <v>7</v>
      </c>
      <c r="C18" s="50">
        <f>C19+C39</f>
        <v>27294.749999999993</v>
      </c>
      <c r="D18" s="50">
        <f>D19+D39</f>
        <v>36779</v>
      </c>
      <c r="E18" s="50">
        <f>E19+E39</f>
        <v>32397</v>
      </c>
      <c r="F18" s="50">
        <f>F19+F39</f>
        <v>32316.469999999998</v>
      </c>
      <c r="G18" s="226">
        <f t="shared" si="1"/>
        <v>118.39811685397376</v>
      </c>
      <c r="H18" s="226">
        <f t="shared" si="2"/>
        <v>99.751427601321112</v>
      </c>
      <c r="L18" s="8"/>
      <c r="M18" s="8"/>
      <c r="N18" s="8"/>
      <c r="O18" s="8"/>
      <c r="P18" s="8"/>
      <c r="Q18" s="2"/>
    </row>
    <row r="19" spans="1:17" s="3" customFormat="1" x14ac:dyDescent="0.2">
      <c r="A19" s="16">
        <v>32</v>
      </c>
      <c r="B19" s="17" t="s">
        <v>8</v>
      </c>
      <c r="C19" s="50">
        <f>SUM(C20:C38)</f>
        <v>26673.199999999993</v>
      </c>
      <c r="D19" s="50">
        <f>SUM(D20:D38)</f>
        <v>35922.36</v>
      </c>
      <c r="E19" s="50">
        <f>SUM(E20:E38)</f>
        <v>31540.36</v>
      </c>
      <c r="F19" s="50">
        <f t="shared" ref="F19" si="8">SUM(F20:F38)</f>
        <v>31540.359999999997</v>
      </c>
      <c r="G19" s="226">
        <f t="shared" si="1"/>
        <v>118.24737939204897</v>
      </c>
      <c r="H19" s="226">
        <f t="shared" si="2"/>
        <v>99.999999999999986</v>
      </c>
      <c r="L19" s="8"/>
      <c r="M19" s="8"/>
      <c r="N19" s="8"/>
      <c r="O19" s="8"/>
      <c r="P19" s="8"/>
      <c r="Q19" s="5"/>
    </row>
    <row r="20" spans="1:17" x14ac:dyDescent="0.2">
      <c r="A20" s="22">
        <v>3211</v>
      </c>
      <c r="B20" s="20" t="s">
        <v>17</v>
      </c>
      <c r="C20" s="51">
        <v>2967.85</v>
      </c>
      <c r="D20" s="51">
        <v>2600</v>
      </c>
      <c r="E20" s="51">
        <v>2600</v>
      </c>
      <c r="F20" s="51">
        <v>3455.19</v>
      </c>
      <c r="G20" s="226">
        <f t="shared" si="1"/>
        <v>116.42064120491264</v>
      </c>
      <c r="H20" s="226">
        <f t="shared" si="2"/>
        <v>132.89192307692309</v>
      </c>
      <c r="L20" s="18"/>
      <c r="M20" s="18"/>
      <c r="N20" s="18"/>
      <c r="O20" s="18"/>
      <c r="P20" s="18"/>
      <c r="Q20" s="2"/>
    </row>
    <row r="21" spans="1:17" x14ac:dyDescent="0.2">
      <c r="A21" s="22">
        <v>3213</v>
      </c>
      <c r="B21" s="20" t="s">
        <v>18</v>
      </c>
      <c r="C21" s="51">
        <v>333.18</v>
      </c>
      <c r="D21" s="51">
        <v>250</v>
      </c>
      <c r="E21" s="51">
        <v>250</v>
      </c>
      <c r="F21" s="51">
        <v>345</v>
      </c>
      <c r="G21" s="226">
        <f t="shared" si="1"/>
        <v>103.5476319106789</v>
      </c>
      <c r="H21" s="226">
        <f t="shared" si="2"/>
        <v>138</v>
      </c>
      <c r="L21" s="18"/>
      <c r="M21" s="18"/>
      <c r="N21" s="18"/>
      <c r="O21" s="18"/>
      <c r="P21" s="18"/>
      <c r="Q21" s="2"/>
    </row>
    <row r="22" spans="1:17" x14ac:dyDescent="0.2">
      <c r="A22" s="22">
        <v>3214</v>
      </c>
      <c r="B22" s="20" t="s">
        <v>19</v>
      </c>
      <c r="C22" s="51">
        <v>0</v>
      </c>
      <c r="D22" s="51">
        <v>15</v>
      </c>
      <c r="E22" s="51">
        <v>15</v>
      </c>
      <c r="F22" s="51">
        <v>0</v>
      </c>
      <c r="G22" s="226" t="e">
        <f t="shared" si="1"/>
        <v>#DIV/0!</v>
      </c>
      <c r="H22" s="226">
        <f t="shared" si="2"/>
        <v>0</v>
      </c>
      <c r="L22" s="18"/>
      <c r="M22" s="18"/>
      <c r="N22" s="18"/>
      <c r="O22" s="18"/>
      <c r="P22" s="18"/>
      <c r="Q22" s="2"/>
    </row>
    <row r="23" spans="1:17" x14ac:dyDescent="0.2">
      <c r="A23" s="22">
        <v>3221</v>
      </c>
      <c r="B23" s="20" t="s">
        <v>20</v>
      </c>
      <c r="C23" s="51">
        <v>5120.34</v>
      </c>
      <c r="D23" s="51">
        <v>5924.68</v>
      </c>
      <c r="E23" s="51">
        <v>5925.36</v>
      </c>
      <c r="F23" s="51">
        <v>5437.84</v>
      </c>
      <c r="G23" s="226">
        <f t="shared" si="1"/>
        <v>106.20076010577422</v>
      </c>
      <c r="H23" s="226">
        <f t="shared" si="2"/>
        <v>91.772314256011455</v>
      </c>
      <c r="L23" s="18"/>
      <c r="M23" s="18"/>
      <c r="N23" s="18"/>
      <c r="O23" s="18"/>
      <c r="P23" s="18"/>
      <c r="Q23" s="2"/>
    </row>
    <row r="24" spans="1:17" s="2" customFormat="1" x14ac:dyDescent="0.2">
      <c r="A24" s="22">
        <v>3223</v>
      </c>
      <c r="B24" s="23" t="s">
        <v>21</v>
      </c>
      <c r="C24" s="54">
        <v>8541.8799999999992</v>
      </c>
      <c r="D24" s="54">
        <v>15000</v>
      </c>
      <c r="E24" s="54">
        <v>12290</v>
      </c>
      <c r="F24" s="54">
        <v>13260.03</v>
      </c>
      <c r="G24" s="226">
        <f t="shared" si="1"/>
        <v>155.23549850852507</v>
      </c>
      <c r="H24" s="226">
        <f t="shared" si="2"/>
        <v>107.89283970707892</v>
      </c>
      <c r="L24" s="18"/>
      <c r="M24" s="18"/>
      <c r="N24" s="18"/>
      <c r="O24" s="18"/>
      <c r="P24" s="18"/>
    </row>
    <row r="25" spans="1:17" x14ac:dyDescent="0.2">
      <c r="A25" s="22">
        <v>3225</v>
      </c>
      <c r="B25" s="20" t="s">
        <v>22</v>
      </c>
      <c r="C25" s="51">
        <v>344.17</v>
      </c>
      <c r="D25" s="51">
        <v>600</v>
      </c>
      <c r="E25" s="51">
        <v>600</v>
      </c>
      <c r="F25" s="51">
        <v>525.36</v>
      </c>
      <c r="G25" s="226">
        <f t="shared" si="1"/>
        <v>152.64549495888659</v>
      </c>
      <c r="H25" s="226">
        <f t="shared" si="2"/>
        <v>87.56</v>
      </c>
      <c r="L25" s="18"/>
      <c r="M25" s="18"/>
      <c r="N25" s="18"/>
      <c r="O25" s="18"/>
      <c r="P25" s="18"/>
      <c r="Q25" s="2"/>
    </row>
    <row r="26" spans="1:17" x14ac:dyDescent="0.2">
      <c r="A26" s="22">
        <v>3227</v>
      </c>
      <c r="B26" s="20" t="s">
        <v>23</v>
      </c>
      <c r="C26" s="51">
        <v>125</v>
      </c>
      <c r="D26" s="51">
        <v>335</v>
      </c>
      <c r="E26" s="51">
        <v>335</v>
      </c>
      <c r="F26" s="51">
        <v>67.33</v>
      </c>
      <c r="G26" s="226">
        <f t="shared" si="1"/>
        <v>53.864000000000004</v>
      </c>
      <c r="H26" s="226">
        <f t="shared" si="2"/>
        <v>20.098507462686566</v>
      </c>
      <c r="L26" s="18"/>
      <c r="M26" s="18"/>
      <c r="N26" s="18"/>
      <c r="O26" s="18"/>
      <c r="P26" s="18"/>
      <c r="Q26" s="2"/>
    </row>
    <row r="27" spans="1:17" x14ac:dyDescent="0.2">
      <c r="A27" s="22">
        <v>3231</v>
      </c>
      <c r="B27" s="20" t="s">
        <v>24</v>
      </c>
      <c r="C27" s="51">
        <v>1178.68</v>
      </c>
      <c r="D27" s="51">
        <v>1300</v>
      </c>
      <c r="E27" s="51">
        <v>1300</v>
      </c>
      <c r="F27" s="51">
        <v>1268.03</v>
      </c>
      <c r="G27" s="226">
        <f t="shared" si="1"/>
        <v>107.58051379509281</v>
      </c>
      <c r="H27" s="226">
        <f t="shared" si="2"/>
        <v>97.540769230769229</v>
      </c>
      <c r="L27" s="18"/>
      <c r="M27" s="18"/>
      <c r="N27" s="18"/>
      <c r="O27" s="18"/>
      <c r="P27" s="18"/>
      <c r="Q27" s="2"/>
    </row>
    <row r="28" spans="1:17" x14ac:dyDescent="0.2">
      <c r="A28" s="22">
        <v>3233</v>
      </c>
      <c r="B28" s="20" t="s">
        <v>105</v>
      </c>
      <c r="C28" s="51">
        <v>127.44</v>
      </c>
      <c r="D28" s="51">
        <v>130</v>
      </c>
      <c r="E28" s="51">
        <v>130</v>
      </c>
      <c r="F28" s="51">
        <v>127.44</v>
      </c>
      <c r="G28" s="226">
        <f t="shared" si="1"/>
        <v>100</v>
      </c>
      <c r="H28" s="226">
        <f t="shared" si="2"/>
        <v>98.030769230769238</v>
      </c>
      <c r="L28" s="18"/>
      <c r="M28" s="18"/>
      <c r="N28" s="18"/>
      <c r="O28" s="18"/>
      <c r="P28" s="18"/>
      <c r="Q28" s="2"/>
    </row>
    <row r="29" spans="1:17" x14ac:dyDescent="0.2">
      <c r="A29" s="22">
        <v>3234</v>
      </c>
      <c r="B29" s="20" t="s">
        <v>25</v>
      </c>
      <c r="C29" s="51">
        <v>1758.22</v>
      </c>
      <c r="D29" s="51">
        <v>1600</v>
      </c>
      <c r="E29" s="51">
        <v>1600</v>
      </c>
      <c r="F29" s="51">
        <v>2094.4899999999998</v>
      </c>
      <c r="G29" s="226">
        <f t="shared" si="1"/>
        <v>119.12559292921247</v>
      </c>
      <c r="H29" s="226">
        <f t="shared" si="2"/>
        <v>130.90562499999999</v>
      </c>
      <c r="L29" s="18"/>
      <c r="M29" s="18"/>
      <c r="N29" s="18"/>
      <c r="O29" s="18"/>
      <c r="P29" s="18"/>
      <c r="Q29" s="2"/>
    </row>
    <row r="30" spans="1:17" x14ac:dyDescent="0.2">
      <c r="A30" s="22">
        <v>3235</v>
      </c>
      <c r="B30" s="20" t="s">
        <v>26</v>
      </c>
      <c r="C30" s="51">
        <v>124.44</v>
      </c>
      <c r="D30" s="51">
        <v>280</v>
      </c>
      <c r="E30" s="51">
        <v>200</v>
      </c>
      <c r="F30" s="51">
        <v>99.98</v>
      </c>
      <c r="G30" s="226">
        <f t="shared" si="1"/>
        <v>80.343940855030539</v>
      </c>
      <c r="H30" s="226">
        <f t="shared" si="2"/>
        <v>49.99</v>
      </c>
      <c r="L30" s="18"/>
      <c r="M30" s="18"/>
      <c r="N30" s="18"/>
      <c r="O30" s="18"/>
      <c r="P30" s="18"/>
      <c r="Q30" s="2"/>
    </row>
    <row r="31" spans="1:17" x14ac:dyDescent="0.2">
      <c r="A31" s="22">
        <v>3236</v>
      </c>
      <c r="B31" s="20" t="s">
        <v>27</v>
      </c>
      <c r="C31" s="51">
        <v>1968.6</v>
      </c>
      <c r="D31" s="51">
        <v>3000</v>
      </c>
      <c r="E31" s="51">
        <v>2000</v>
      </c>
      <c r="F31" s="51">
        <v>1480.11</v>
      </c>
      <c r="G31" s="226">
        <f t="shared" si="1"/>
        <v>75.185918927156351</v>
      </c>
      <c r="H31" s="226">
        <f t="shared" si="2"/>
        <v>74.005499999999984</v>
      </c>
      <c r="L31" s="18"/>
      <c r="M31" s="18"/>
      <c r="N31" s="18"/>
      <c r="O31" s="18"/>
      <c r="P31" s="18"/>
      <c r="Q31" s="2"/>
    </row>
    <row r="32" spans="1:17" x14ac:dyDescent="0.2">
      <c r="A32" s="24">
        <v>3237</v>
      </c>
      <c r="B32" s="20" t="s">
        <v>28</v>
      </c>
      <c r="C32" s="51">
        <v>597.24</v>
      </c>
      <c r="D32" s="51">
        <v>400</v>
      </c>
      <c r="E32" s="51">
        <v>400</v>
      </c>
      <c r="F32" s="51">
        <v>345</v>
      </c>
      <c r="G32" s="226">
        <f t="shared" si="1"/>
        <v>57.76572232268434</v>
      </c>
      <c r="H32" s="226">
        <f t="shared" si="2"/>
        <v>86.25</v>
      </c>
      <c r="L32" s="18"/>
      <c r="M32" s="18"/>
      <c r="N32" s="18"/>
      <c r="O32" s="18"/>
      <c r="P32" s="18"/>
      <c r="Q32" s="2"/>
    </row>
    <row r="33" spans="1:17" x14ac:dyDescent="0.2">
      <c r="A33" s="22">
        <v>3238</v>
      </c>
      <c r="B33" s="20" t="s">
        <v>29</v>
      </c>
      <c r="C33" s="51">
        <v>1184.53</v>
      </c>
      <c r="D33" s="51">
        <v>1195</v>
      </c>
      <c r="E33" s="51">
        <v>1195</v>
      </c>
      <c r="F33" s="51">
        <v>1463.21</v>
      </c>
      <c r="G33" s="226">
        <f t="shared" si="1"/>
        <v>123.52663081559776</v>
      </c>
      <c r="H33" s="226">
        <f t="shared" si="2"/>
        <v>122.44435146443516</v>
      </c>
      <c r="L33" s="18"/>
      <c r="M33" s="18"/>
      <c r="N33" s="18"/>
      <c r="O33" s="18"/>
      <c r="P33" s="18"/>
      <c r="Q33" s="2"/>
    </row>
    <row r="34" spans="1:17" x14ac:dyDescent="0.2">
      <c r="A34" s="22">
        <v>3239</v>
      </c>
      <c r="B34" s="20" t="s">
        <v>30</v>
      </c>
      <c r="C34" s="51">
        <v>1101.3</v>
      </c>
      <c r="D34" s="51">
        <v>1350</v>
      </c>
      <c r="E34" s="51">
        <v>1350</v>
      </c>
      <c r="F34" s="51">
        <v>1101.8499999999999</v>
      </c>
      <c r="G34" s="226">
        <f t="shared" si="1"/>
        <v>100.04994097884318</v>
      </c>
      <c r="H34" s="226">
        <f t="shared" si="2"/>
        <v>81.618518518518513</v>
      </c>
      <c r="L34" s="18"/>
      <c r="M34" s="18"/>
      <c r="N34" s="18"/>
      <c r="O34" s="18"/>
      <c r="P34" s="18"/>
      <c r="Q34" s="2"/>
    </row>
    <row r="35" spans="1:17" x14ac:dyDescent="0.2">
      <c r="A35" s="22">
        <v>3293</v>
      </c>
      <c r="B35" s="20" t="s">
        <v>31</v>
      </c>
      <c r="C35" s="51">
        <v>517.29</v>
      </c>
      <c r="D35" s="51">
        <v>265.45</v>
      </c>
      <c r="E35" s="51">
        <v>200</v>
      </c>
      <c r="F35" s="51">
        <v>5.2</v>
      </c>
      <c r="G35" s="226">
        <f t="shared" si="1"/>
        <v>1.0052388408822905</v>
      </c>
      <c r="H35" s="226">
        <f t="shared" si="2"/>
        <v>2.6</v>
      </c>
      <c r="L35" s="18"/>
      <c r="M35" s="18"/>
      <c r="N35" s="18"/>
      <c r="O35" s="18"/>
      <c r="P35" s="18"/>
      <c r="Q35" s="2"/>
    </row>
    <row r="36" spans="1:17" x14ac:dyDescent="0.2">
      <c r="A36" s="22">
        <v>3294</v>
      </c>
      <c r="B36" s="20" t="s">
        <v>32</v>
      </c>
      <c r="C36" s="51">
        <v>287.51</v>
      </c>
      <c r="D36" s="51">
        <v>300</v>
      </c>
      <c r="E36" s="51">
        <v>300</v>
      </c>
      <c r="F36" s="51">
        <v>188.09</v>
      </c>
      <c r="G36" s="226">
        <f t="shared" si="1"/>
        <v>65.420333205801541</v>
      </c>
      <c r="H36" s="226">
        <f t="shared" si="2"/>
        <v>62.696666666666665</v>
      </c>
      <c r="L36" s="18"/>
      <c r="M36" s="18"/>
      <c r="N36" s="18"/>
      <c r="O36" s="18"/>
      <c r="P36" s="18"/>
      <c r="Q36" s="2"/>
    </row>
    <row r="37" spans="1:17" x14ac:dyDescent="0.2">
      <c r="A37" s="22">
        <v>3295</v>
      </c>
      <c r="B37" s="20" t="s">
        <v>33</v>
      </c>
      <c r="C37" s="51">
        <v>19.91</v>
      </c>
      <c r="D37" s="51">
        <v>50</v>
      </c>
      <c r="E37" s="51">
        <v>0</v>
      </c>
      <c r="F37" s="51">
        <v>0</v>
      </c>
      <c r="G37" s="226">
        <f t="shared" si="1"/>
        <v>0</v>
      </c>
      <c r="H37" s="226" t="e">
        <f t="shared" si="2"/>
        <v>#DIV/0!</v>
      </c>
      <c r="L37" s="18"/>
      <c r="M37" s="18"/>
      <c r="N37" s="18"/>
      <c r="O37" s="18"/>
      <c r="P37" s="18"/>
      <c r="Q37" s="2"/>
    </row>
    <row r="38" spans="1:17" x14ac:dyDescent="0.2">
      <c r="A38" s="22">
        <v>3299</v>
      </c>
      <c r="B38" s="20" t="s">
        <v>34</v>
      </c>
      <c r="C38" s="51">
        <v>375.62</v>
      </c>
      <c r="D38" s="51">
        <v>1327.23</v>
      </c>
      <c r="E38" s="51">
        <v>850</v>
      </c>
      <c r="F38" s="51">
        <v>276.20999999999998</v>
      </c>
      <c r="G38" s="226">
        <f t="shared" si="1"/>
        <v>73.534423087162551</v>
      </c>
      <c r="H38" s="226">
        <f t="shared" si="2"/>
        <v>32.495294117647056</v>
      </c>
      <c r="L38" s="18"/>
      <c r="M38" s="18"/>
      <c r="N38" s="18"/>
      <c r="O38" s="18"/>
      <c r="P38" s="18"/>
      <c r="Q38" s="2"/>
    </row>
    <row r="39" spans="1:17" s="3" customFormat="1" x14ac:dyDescent="0.2">
      <c r="A39" s="16">
        <v>34</v>
      </c>
      <c r="B39" s="17" t="s">
        <v>35</v>
      </c>
      <c r="C39" s="50">
        <f>SUM(C40:C41)</f>
        <v>621.54999999999995</v>
      </c>
      <c r="D39" s="50">
        <f>SUM(D40:D41)</f>
        <v>856.64</v>
      </c>
      <c r="E39" s="50">
        <f>SUM(E40:E41)</f>
        <v>856.64</v>
      </c>
      <c r="F39" s="50">
        <f t="shared" ref="F39" si="9">SUM(F40:F41)</f>
        <v>776.11</v>
      </c>
      <c r="G39" s="226">
        <f t="shared" si="1"/>
        <v>124.8668650953262</v>
      </c>
      <c r="H39" s="226">
        <f t="shared" si="2"/>
        <v>90.59931826671648</v>
      </c>
      <c r="L39" s="18"/>
      <c r="M39" s="18"/>
      <c r="N39" s="18"/>
      <c r="O39" s="18"/>
      <c r="P39" s="18"/>
      <c r="Q39" s="5"/>
    </row>
    <row r="40" spans="1:17" s="3" customFormat="1" x14ac:dyDescent="0.2">
      <c r="A40" s="22">
        <v>3431</v>
      </c>
      <c r="B40" s="20" t="s">
        <v>36</v>
      </c>
      <c r="C40" s="51">
        <v>621.54999999999995</v>
      </c>
      <c r="D40" s="51">
        <v>850</v>
      </c>
      <c r="E40" s="51">
        <v>850</v>
      </c>
      <c r="F40" s="52">
        <v>776.11</v>
      </c>
      <c r="G40" s="226">
        <f t="shared" si="1"/>
        <v>124.8668650953262</v>
      </c>
      <c r="H40" s="226">
        <f t="shared" si="2"/>
        <v>91.307058823529403</v>
      </c>
      <c r="L40" s="18"/>
      <c r="M40" s="18"/>
      <c r="N40" s="18"/>
      <c r="O40" s="18"/>
      <c r="P40" s="18"/>
      <c r="Q40" s="5"/>
    </row>
    <row r="41" spans="1:17" x14ac:dyDescent="0.2">
      <c r="A41" s="22">
        <v>3433</v>
      </c>
      <c r="B41" s="20" t="s">
        <v>37</v>
      </c>
      <c r="C41" s="51">
        <v>0</v>
      </c>
      <c r="D41" s="51">
        <v>6.64</v>
      </c>
      <c r="E41" s="51">
        <v>6.64</v>
      </c>
      <c r="F41" s="52">
        <v>0</v>
      </c>
      <c r="G41" s="226" t="e">
        <f t="shared" si="1"/>
        <v>#DIV/0!</v>
      </c>
      <c r="H41" s="226">
        <f t="shared" si="2"/>
        <v>0</v>
      </c>
      <c r="L41" s="18"/>
      <c r="M41" s="18"/>
      <c r="N41" s="18"/>
      <c r="O41" s="18"/>
      <c r="P41" s="18"/>
      <c r="Q41" s="2"/>
    </row>
    <row r="42" spans="1:17" ht="25.5" customHeight="1" x14ac:dyDescent="0.2">
      <c r="A42" s="12" t="s">
        <v>38</v>
      </c>
      <c r="B42" s="13" t="s">
        <v>39</v>
      </c>
      <c r="C42" s="48">
        <f>C44</f>
        <v>4900.93</v>
      </c>
      <c r="D42" s="48">
        <f t="shared" ref="D42:F42" si="10">D44</f>
        <v>5048</v>
      </c>
      <c r="E42" s="48">
        <f t="shared" ref="E42" si="11">E44</f>
        <v>5423</v>
      </c>
      <c r="F42" s="48">
        <f t="shared" si="10"/>
        <v>5422.93</v>
      </c>
      <c r="G42" s="226">
        <f t="shared" si="1"/>
        <v>110.65103970062825</v>
      </c>
      <c r="H42" s="226">
        <f t="shared" si="2"/>
        <v>99.998709201548962</v>
      </c>
      <c r="L42" s="8"/>
      <c r="M42" s="8"/>
      <c r="N42" s="8"/>
      <c r="O42" s="8"/>
      <c r="P42" s="8"/>
      <c r="Q42" s="2"/>
    </row>
    <row r="43" spans="1:17" ht="15" customHeight="1" x14ac:dyDescent="0.2">
      <c r="A43" s="14" t="s">
        <v>15</v>
      </c>
      <c r="B43" s="15" t="s">
        <v>16</v>
      </c>
      <c r="C43" s="49">
        <f>C44</f>
        <v>4900.93</v>
      </c>
      <c r="D43" s="49">
        <f t="shared" ref="D43:F44" si="12">D44</f>
        <v>5048</v>
      </c>
      <c r="E43" s="49">
        <f t="shared" si="12"/>
        <v>5423</v>
      </c>
      <c r="F43" s="49">
        <f t="shared" si="12"/>
        <v>5422.93</v>
      </c>
      <c r="G43" s="226">
        <f t="shared" si="1"/>
        <v>110.65103970062825</v>
      </c>
      <c r="H43" s="226">
        <f t="shared" si="2"/>
        <v>99.998709201548962</v>
      </c>
      <c r="L43" s="8"/>
      <c r="M43" s="8"/>
      <c r="N43" s="8"/>
      <c r="O43" s="8"/>
      <c r="P43" s="8"/>
      <c r="Q43" s="2"/>
    </row>
    <row r="44" spans="1:17" s="2" customFormat="1" x14ac:dyDescent="0.2">
      <c r="A44" s="25">
        <v>3</v>
      </c>
      <c r="B44" s="26" t="s">
        <v>7</v>
      </c>
      <c r="C44" s="55">
        <f>C45</f>
        <v>4900.93</v>
      </c>
      <c r="D44" s="55">
        <f t="shared" si="12"/>
        <v>5048</v>
      </c>
      <c r="E44" s="55">
        <f t="shared" si="12"/>
        <v>5423</v>
      </c>
      <c r="F44" s="55">
        <f t="shared" si="12"/>
        <v>5422.93</v>
      </c>
      <c r="G44" s="226">
        <f t="shared" si="1"/>
        <v>110.65103970062825</v>
      </c>
      <c r="H44" s="226">
        <f t="shared" si="2"/>
        <v>99.998709201548962</v>
      </c>
      <c r="L44" s="8"/>
      <c r="M44" s="8"/>
      <c r="N44" s="8"/>
      <c r="O44" s="8"/>
      <c r="P44" s="8"/>
    </row>
    <row r="45" spans="1:17" x14ac:dyDescent="0.2">
      <c r="A45" s="16">
        <v>32</v>
      </c>
      <c r="B45" s="17" t="s">
        <v>8</v>
      </c>
      <c r="C45" s="50">
        <f>SUM(C46:C48)</f>
        <v>4900.93</v>
      </c>
      <c r="D45" s="50">
        <f t="shared" ref="D45:F45" si="13">SUM(D46:D48)</f>
        <v>5048</v>
      </c>
      <c r="E45" s="50">
        <f t="shared" ref="E45" si="14">SUM(E46:E48)</f>
        <v>5423</v>
      </c>
      <c r="F45" s="50">
        <f t="shared" si="13"/>
        <v>5422.93</v>
      </c>
      <c r="G45" s="226">
        <f t="shared" si="1"/>
        <v>110.65103970062825</v>
      </c>
      <c r="H45" s="226">
        <f t="shared" si="2"/>
        <v>99.998709201548962</v>
      </c>
      <c r="L45" s="8"/>
      <c r="M45" s="8"/>
      <c r="N45" s="8"/>
      <c r="O45" s="8"/>
      <c r="P45" s="8"/>
      <c r="Q45" s="2"/>
    </row>
    <row r="46" spans="1:17" x14ac:dyDescent="0.2">
      <c r="A46" s="22">
        <v>3224</v>
      </c>
      <c r="B46" s="20" t="s">
        <v>40</v>
      </c>
      <c r="C46" s="51">
        <v>1105.22</v>
      </c>
      <c r="D46" s="51">
        <v>2248</v>
      </c>
      <c r="E46" s="51">
        <v>2323</v>
      </c>
      <c r="F46" s="52">
        <v>2394.4299999999998</v>
      </c>
      <c r="G46" s="226">
        <f t="shared" si="1"/>
        <v>216.64736432565462</v>
      </c>
      <c r="H46" s="226">
        <f t="shared" si="2"/>
        <v>103.07490314248815</v>
      </c>
      <c r="L46" s="18"/>
      <c r="M46" s="18"/>
      <c r="N46" s="18"/>
      <c r="O46" s="18"/>
      <c r="P46" s="18"/>
      <c r="Q46" s="2"/>
    </row>
    <row r="47" spans="1:17" x14ac:dyDescent="0.2">
      <c r="A47" s="22">
        <v>3232</v>
      </c>
      <c r="B47" s="20" t="s">
        <v>41</v>
      </c>
      <c r="C47" s="51">
        <v>3795.71</v>
      </c>
      <c r="D47" s="51">
        <v>2800</v>
      </c>
      <c r="E47" s="51">
        <v>3100</v>
      </c>
      <c r="F47" s="52">
        <v>3028.5</v>
      </c>
      <c r="G47" s="226">
        <f t="shared" si="1"/>
        <v>79.787444246267498</v>
      </c>
      <c r="H47" s="226">
        <f t="shared" si="2"/>
        <v>97.693548387096769</v>
      </c>
      <c r="L47" s="18"/>
      <c r="M47" s="18"/>
      <c r="N47" s="18"/>
      <c r="O47" s="18"/>
      <c r="P47" s="18"/>
      <c r="Q47" s="2"/>
    </row>
    <row r="48" spans="1:17" x14ac:dyDescent="0.2">
      <c r="A48" s="24">
        <v>3237</v>
      </c>
      <c r="B48" s="20" t="s">
        <v>28</v>
      </c>
      <c r="C48" s="51">
        <v>0</v>
      </c>
      <c r="D48" s="51">
        <v>0</v>
      </c>
      <c r="E48" s="51">
        <v>0</v>
      </c>
      <c r="F48" s="52">
        <v>0</v>
      </c>
      <c r="G48" s="226" t="e">
        <f t="shared" ref="G48:G117" si="15">F48/C48*100</f>
        <v>#DIV/0!</v>
      </c>
      <c r="H48" s="226" t="e">
        <f t="shared" ref="H48:H117" si="16">F48/E48*100</f>
        <v>#DIV/0!</v>
      </c>
      <c r="L48" s="18"/>
      <c r="M48" s="18"/>
      <c r="N48" s="18"/>
      <c r="O48" s="18"/>
      <c r="P48" s="18"/>
      <c r="Q48" s="2"/>
    </row>
    <row r="49" spans="1:17" ht="15" customHeight="1" x14ac:dyDescent="0.2">
      <c r="A49" s="12" t="s">
        <v>42</v>
      </c>
      <c r="B49" s="13" t="s">
        <v>43</v>
      </c>
      <c r="C49" s="48">
        <f>C51</f>
        <v>4281</v>
      </c>
      <c r="D49" s="48">
        <f t="shared" ref="D49:F49" si="17">D51</f>
        <v>0</v>
      </c>
      <c r="E49" s="48">
        <f t="shared" ref="E49" si="18">E51</f>
        <v>0</v>
      </c>
      <c r="F49" s="48">
        <f t="shared" si="17"/>
        <v>789.84</v>
      </c>
      <c r="G49" s="226">
        <f t="shared" si="15"/>
        <v>18.44989488437281</v>
      </c>
      <c r="H49" s="226" t="e">
        <f t="shared" si="16"/>
        <v>#DIV/0!</v>
      </c>
      <c r="L49" s="8"/>
      <c r="M49" s="8"/>
      <c r="N49" s="8"/>
      <c r="O49" s="8"/>
      <c r="P49" s="8"/>
      <c r="Q49" s="2"/>
    </row>
    <row r="50" spans="1:17" ht="15" customHeight="1" x14ac:dyDescent="0.2">
      <c r="A50" s="14" t="s">
        <v>44</v>
      </c>
      <c r="B50" s="15" t="s">
        <v>45</v>
      </c>
      <c r="C50" s="49">
        <f>C51</f>
        <v>4281</v>
      </c>
      <c r="D50" s="49">
        <f t="shared" ref="D50:F52" si="19">D51</f>
        <v>0</v>
      </c>
      <c r="E50" s="49">
        <f t="shared" si="19"/>
        <v>0</v>
      </c>
      <c r="F50" s="49">
        <f t="shared" si="19"/>
        <v>789.84</v>
      </c>
      <c r="G50" s="226">
        <f t="shared" si="15"/>
        <v>18.44989488437281</v>
      </c>
      <c r="H50" s="226" t="e">
        <f t="shared" si="16"/>
        <v>#DIV/0!</v>
      </c>
      <c r="L50" s="8"/>
      <c r="M50" s="8"/>
      <c r="N50" s="8"/>
      <c r="O50" s="8"/>
      <c r="P50" s="8"/>
      <c r="Q50" s="2"/>
    </row>
    <row r="51" spans="1:17" x14ac:dyDescent="0.2">
      <c r="A51" s="25">
        <v>3</v>
      </c>
      <c r="B51" s="26" t="s">
        <v>7</v>
      </c>
      <c r="C51" s="55">
        <f>C52</f>
        <v>4281</v>
      </c>
      <c r="D51" s="55">
        <f t="shared" si="19"/>
        <v>0</v>
      </c>
      <c r="E51" s="55">
        <f t="shared" si="19"/>
        <v>0</v>
      </c>
      <c r="F51" s="55">
        <f t="shared" si="19"/>
        <v>789.84</v>
      </c>
      <c r="G51" s="226">
        <f t="shared" si="15"/>
        <v>18.44989488437281</v>
      </c>
      <c r="H51" s="226" t="e">
        <f t="shared" si="16"/>
        <v>#DIV/0!</v>
      </c>
      <c r="L51" s="8"/>
      <c r="M51" s="8"/>
      <c r="N51" s="8"/>
      <c r="O51" s="8"/>
      <c r="P51" s="8"/>
      <c r="Q51" s="2"/>
    </row>
    <row r="52" spans="1:17" x14ac:dyDescent="0.2">
      <c r="A52" s="16">
        <v>32</v>
      </c>
      <c r="B52" s="17" t="s">
        <v>8</v>
      </c>
      <c r="C52" s="50">
        <f>C53</f>
        <v>4281</v>
      </c>
      <c r="D52" s="50">
        <f t="shared" si="19"/>
        <v>0</v>
      </c>
      <c r="E52" s="50">
        <f t="shared" si="19"/>
        <v>0</v>
      </c>
      <c r="F52" s="50">
        <f t="shared" si="19"/>
        <v>789.84</v>
      </c>
      <c r="G52" s="226">
        <f t="shared" si="15"/>
        <v>18.44989488437281</v>
      </c>
      <c r="H52" s="226" t="e">
        <f t="shared" si="16"/>
        <v>#DIV/0!</v>
      </c>
      <c r="L52" s="8"/>
      <c r="M52" s="8"/>
      <c r="N52" s="8"/>
      <c r="O52" s="8"/>
      <c r="P52" s="8"/>
      <c r="Q52" s="2"/>
    </row>
    <row r="53" spans="1:17" x14ac:dyDescent="0.2">
      <c r="A53" s="22">
        <v>3223</v>
      </c>
      <c r="B53" s="23" t="s">
        <v>21</v>
      </c>
      <c r="C53" s="51">
        <v>4281</v>
      </c>
      <c r="D53" s="51">
        <v>0</v>
      </c>
      <c r="E53" s="51">
        <v>0</v>
      </c>
      <c r="F53" s="52">
        <v>789.84</v>
      </c>
      <c r="G53" s="226">
        <f t="shared" si="15"/>
        <v>18.44989488437281</v>
      </c>
      <c r="H53" s="226" t="e">
        <f t="shared" si="16"/>
        <v>#DIV/0!</v>
      </c>
      <c r="L53" s="8"/>
      <c r="M53" s="8"/>
      <c r="N53" s="8"/>
      <c r="O53" s="8"/>
      <c r="P53" s="8"/>
      <c r="Q53" s="2"/>
    </row>
    <row r="54" spans="1:17" x14ac:dyDescent="0.2">
      <c r="A54" s="6" t="s">
        <v>46</v>
      </c>
      <c r="B54" s="7"/>
      <c r="C54" s="56">
        <f>C55+C116+C133</f>
        <v>31831.239999999998</v>
      </c>
      <c r="D54" s="56">
        <f>D55+D116+D133</f>
        <v>20891.72</v>
      </c>
      <c r="E54" s="56">
        <f>E55+E116+E133</f>
        <v>21391.84</v>
      </c>
      <c r="F54" s="56">
        <f>F55+F116+F133</f>
        <v>47571.86</v>
      </c>
      <c r="G54" s="227">
        <f t="shared" si="15"/>
        <v>149.45022562740255</v>
      </c>
      <c r="H54" s="227">
        <f t="shared" si="16"/>
        <v>222.38320780260133</v>
      </c>
      <c r="L54" s="8"/>
      <c r="M54" s="8"/>
      <c r="N54" s="8"/>
      <c r="O54" s="8"/>
      <c r="P54" s="8"/>
      <c r="Q54" s="9"/>
    </row>
    <row r="55" spans="1:17" ht="24" customHeight="1" x14ac:dyDescent="0.2">
      <c r="A55" s="21" t="s">
        <v>47</v>
      </c>
      <c r="B55" s="27" t="s">
        <v>48</v>
      </c>
      <c r="C55" s="47">
        <f>C56+C62+C74+C79+C84+C94+C105</f>
        <v>31531.239999999998</v>
      </c>
      <c r="D55" s="47">
        <f t="shared" ref="D55:E55" si="20">D56+D62+D74+D79+D84+D94+D105</f>
        <v>18900.88</v>
      </c>
      <c r="E55" s="47">
        <f t="shared" si="20"/>
        <v>18901</v>
      </c>
      <c r="F55" s="47">
        <f>F56+F62+F69+F74+F79+F84+F94+F105</f>
        <v>46346.61</v>
      </c>
      <c r="G55" s="226">
        <f t="shared" si="15"/>
        <v>146.98632213639553</v>
      </c>
      <c r="H55" s="226">
        <f t="shared" si="16"/>
        <v>245.20718480503677</v>
      </c>
      <c r="L55" s="8"/>
      <c r="M55" s="8"/>
      <c r="N55" s="8"/>
      <c r="O55" s="8"/>
      <c r="P55" s="8"/>
      <c r="Q55" s="2"/>
    </row>
    <row r="56" spans="1:17" ht="18.75" customHeight="1" x14ac:dyDescent="0.2">
      <c r="A56" s="28" t="s">
        <v>49</v>
      </c>
      <c r="B56" s="29" t="s">
        <v>50</v>
      </c>
      <c r="C56" s="57">
        <f>C57</f>
        <v>4485.42</v>
      </c>
      <c r="D56" s="57">
        <f t="shared" ref="D56:F58" si="21">D57</f>
        <v>0</v>
      </c>
      <c r="E56" s="57">
        <f t="shared" si="21"/>
        <v>0</v>
      </c>
      <c r="F56" s="57">
        <f t="shared" si="21"/>
        <v>0</v>
      </c>
      <c r="G56" s="226">
        <f t="shared" si="15"/>
        <v>0</v>
      </c>
      <c r="H56" s="226" t="e">
        <f t="shared" si="16"/>
        <v>#DIV/0!</v>
      </c>
      <c r="L56" s="8"/>
      <c r="M56" s="8"/>
      <c r="N56" s="8"/>
      <c r="O56" s="8"/>
      <c r="P56" s="8"/>
      <c r="Q56" s="2"/>
    </row>
    <row r="57" spans="1:17" ht="15" customHeight="1" x14ac:dyDescent="0.2">
      <c r="A57" s="14" t="s">
        <v>44</v>
      </c>
      <c r="B57" s="15" t="s">
        <v>45</v>
      </c>
      <c r="C57" s="49">
        <f>C58</f>
        <v>4485.42</v>
      </c>
      <c r="D57" s="49">
        <f t="shared" si="21"/>
        <v>0</v>
      </c>
      <c r="E57" s="49">
        <f t="shared" si="21"/>
        <v>0</v>
      </c>
      <c r="F57" s="49">
        <f t="shared" si="21"/>
        <v>0</v>
      </c>
      <c r="G57" s="226">
        <f t="shared" si="15"/>
        <v>0</v>
      </c>
      <c r="H57" s="226" t="e">
        <f t="shared" si="16"/>
        <v>#DIV/0!</v>
      </c>
      <c r="L57" s="8"/>
      <c r="M57" s="8"/>
      <c r="N57" s="8"/>
      <c r="O57" s="8"/>
      <c r="P57" s="8"/>
      <c r="Q57" s="2"/>
    </row>
    <row r="58" spans="1:17" ht="14.25" customHeight="1" x14ac:dyDescent="0.2">
      <c r="A58" s="25">
        <v>3</v>
      </c>
      <c r="B58" s="26" t="s">
        <v>7</v>
      </c>
      <c r="C58" s="55">
        <f>C59</f>
        <v>4485.42</v>
      </c>
      <c r="D58" s="55">
        <f t="shared" si="21"/>
        <v>0</v>
      </c>
      <c r="E58" s="55">
        <f t="shared" si="21"/>
        <v>0</v>
      </c>
      <c r="F58" s="55">
        <f t="shared" si="21"/>
        <v>0</v>
      </c>
      <c r="G58" s="226">
        <f t="shared" si="15"/>
        <v>0</v>
      </c>
      <c r="H58" s="226" t="e">
        <f t="shared" si="16"/>
        <v>#DIV/0!</v>
      </c>
      <c r="L58" s="8"/>
      <c r="M58" s="8"/>
      <c r="N58" s="8"/>
      <c r="O58" s="8"/>
      <c r="P58" s="8"/>
      <c r="Q58" s="2"/>
    </row>
    <row r="59" spans="1:17" ht="14.25" customHeight="1" x14ac:dyDescent="0.2">
      <c r="A59" s="16">
        <v>32</v>
      </c>
      <c r="B59" s="17" t="s">
        <v>8</v>
      </c>
      <c r="C59" s="55">
        <f>C60+C61</f>
        <v>4485.42</v>
      </c>
      <c r="D59" s="55">
        <f t="shared" ref="D59:F59" si="22">D60+D61</f>
        <v>0</v>
      </c>
      <c r="E59" s="55">
        <f t="shared" ref="E59" si="23">E60+E61</f>
        <v>0</v>
      </c>
      <c r="F59" s="55">
        <f t="shared" si="22"/>
        <v>0</v>
      </c>
      <c r="G59" s="226">
        <f t="shared" si="15"/>
        <v>0</v>
      </c>
      <c r="H59" s="226" t="e">
        <f t="shared" si="16"/>
        <v>#DIV/0!</v>
      </c>
      <c r="L59" s="8"/>
      <c r="M59" s="8"/>
      <c r="N59" s="8"/>
      <c r="O59" s="8"/>
      <c r="P59" s="8"/>
      <c r="Q59" s="2"/>
    </row>
    <row r="60" spans="1:17" ht="14.25" customHeight="1" x14ac:dyDescent="0.2">
      <c r="A60" s="22" t="s">
        <v>193</v>
      </c>
      <c r="B60" s="20" t="s">
        <v>51</v>
      </c>
      <c r="C60" s="54">
        <v>1017.88</v>
      </c>
      <c r="D60" s="54">
        <v>0</v>
      </c>
      <c r="E60" s="54">
        <v>0</v>
      </c>
      <c r="F60" s="54">
        <v>0</v>
      </c>
      <c r="G60" s="226">
        <f t="shared" si="15"/>
        <v>0</v>
      </c>
      <c r="H60" s="226" t="e">
        <f t="shared" si="16"/>
        <v>#DIV/0!</v>
      </c>
      <c r="L60" s="18"/>
      <c r="M60" s="8"/>
      <c r="N60" s="8"/>
      <c r="O60" s="8"/>
      <c r="P60" s="8"/>
      <c r="Q60" s="2"/>
    </row>
    <row r="61" spans="1:17" ht="14.25" customHeight="1" x14ac:dyDescent="0.2">
      <c r="A61" s="22">
        <v>3299</v>
      </c>
      <c r="B61" s="20" t="s">
        <v>34</v>
      </c>
      <c r="C61" s="54">
        <v>3467.54</v>
      </c>
      <c r="D61" s="54">
        <v>0</v>
      </c>
      <c r="E61" s="54">
        <v>0</v>
      </c>
      <c r="F61" s="54">
        <v>0</v>
      </c>
      <c r="G61" s="226">
        <f t="shared" si="15"/>
        <v>0</v>
      </c>
      <c r="H61" s="226" t="e">
        <f t="shared" si="16"/>
        <v>#DIV/0!</v>
      </c>
      <c r="L61" s="18"/>
      <c r="M61" s="8"/>
      <c r="N61" s="8"/>
      <c r="O61" s="8"/>
      <c r="P61" s="8"/>
      <c r="Q61" s="2"/>
    </row>
    <row r="62" spans="1:17" ht="14.25" customHeight="1" x14ac:dyDescent="0.2">
      <c r="A62" s="28" t="s">
        <v>184</v>
      </c>
      <c r="B62" s="29" t="s">
        <v>185</v>
      </c>
      <c r="C62" s="57">
        <f>C63</f>
        <v>663.61</v>
      </c>
      <c r="D62" s="57">
        <f t="shared" ref="C62:F64" si="24">D63</f>
        <v>0</v>
      </c>
      <c r="E62" s="57">
        <f t="shared" si="24"/>
        <v>0</v>
      </c>
      <c r="F62" s="57">
        <f t="shared" si="24"/>
        <v>0</v>
      </c>
      <c r="G62" s="226">
        <f t="shared" si="15"/>
        <v>0</v>
      </c>
      <c r="H62" s="226" t="e">
        <f t="shared" si="16"/>
        <v>#DIV/0!</v>
      </c>
      <c r="L62" s="18"/>
      <c r="M62" s="8"/>
      <c r="N62" s="8"/>
      <c r="O62" s="8"/>
      <c r="P62" s="8"/>
      <c r="Q62" s="2"/>
    </row>
    <row r="63" spans="1:17" ht="14.25" customHeight="1" x14ac:dyDescent="0.2">
      <c r="A63" s="14" t="s">
        <v>44</v>
      </c>
      <c r="B63" s="15" t="s">
        <v>45</v>
      </c>
      <c r="C63" s="49">
        <f t="shared" si="24"/>
        <v>663.61</v>
      </c>
      <c r="D63" s="49">
        <f t="shared" si="24"/>
        <v>0</v>
      </c>
      <c r="E63" s="49">
        <f t="shared" si="24"/>
        <v>0</v>
      </c>
      <c r="F63" s="49">
        <f t="shared" si="24"/>
        <v>0</v>
      </c>
      <c r="G63" s="226">
        <f t="shared" si="15"/>
        <v>0</v>
      </c>
      <c r="H63" s="226" t="e">
        <f t="shared" si="16"/>
        <v>#DIV/0!</v>
      </c>
      <c r="L63" s="18"/>
      <c r="M63" s="8"/>
      <c r="N63" s="8"/>
      <c r="O63" s="8"/>
      <c r="P63" s="8"/>
      <c r="Q63" s="2"/>
    </row>
    <row r="64" spans="1:17" ht="14.25" customHeight="1" x14ac:dyDescent="0.2">
      <c r="A64" s="25">
        <v>3</v>
      </c>
      <c r="B64" s="26" t="s">
        <v>7</v>
      </c>
      <c r="C64" s="55">
        <f>C65</f>
        <v>663.61</v>
      </c>
      <c r="D64" s="55">
        <f t="shared" si="24"/>
        <v>0</v>
      </c>
      <c r="E64" s="55">
        <f t="shared" si="24"/>
        <v>0</v>
      </c>
      <c r="F64" s="55">
        <f t="shared" si="24"/>
        <v>0</v>
      </c>
      <c r="G64" s="226">
        <f t="shared" si="15"/>
        <v>0</v>
      </c>
      <c r="H64" s="226" t="e">
        <f t="shared" si="16"/>
        <v>#DIV/0!</v>
      </c>
      <c r="L64" s="18"/>
      <c r="M64" s="8"/>
      <c r="N64" s="8"/>
      <c r="O64" s="8"/>
      <c r="P64" s="8"/>
      <c r="Q64" s="2"/>
    </row>
    <row r="65" spans="1:17" ht="14.25" customHeight="1" x14ac:dyDescent="0.2">
      <c r="A65" s="16">
        <v>32</v>
      </c>
      <c r="B65" s="17" t="s">
        <v>8</v>
      </c>
      <c r="C65" s="55">
        <f t="shared" ref="C65:E65" si="25">C66+C67+C68</f>
        <v>663.61</v>
      </c>
      <c r="D65" s="55">
        <f t="shared" si="25"/>
        <v>0</v>
      </c>
      <c r="E65" s="55">
        <f t="shared" si="25"/>
        <v>0</v>
      </c>
      <c r="F65" s="55">
        <f>F66+F67+F68</f>
        <v>0</v>
      </c>
      <c r="G65" s="226">
        <f t="shared" si="15"/>
        <v>0</v>
      </c>
      <c r="H65" s="226" t="e">
        <f t="shared" si="16"/>
        <v>#DIV/0!</v>
      </c>
      <c r="L65" s="18"/>
      <c r="M65" s="8"/>
      <c r="N65" s="8"/>
      <c r="O65" s="8"/>
      <c r="P65" s="8"/>
      <c r="Q65" s="2"/>
    </row>
    <row r="66" spans="1:17" ht="14.25" customHeight="1" x14ac:dyDescent="0.2">
      <c r="A66" s="32">
        <v>3221</v>
      </c>
      <c r="B66" s="20" t="s">
        <v>20</v>
      </c>
      <c r="C66" s="54">
        <v>60.91</v>
      </c>
      <c r="D66" s="54">
        <v>0</v>
      </c>
      <c r="E66" s="54">
        <v>0</v>
      </c>
      <c r="F66" s="54">
        <v>0</v>
      </c>
      <c r="G66" s="226">
        <f t="shared" si="15"/>
        <v>0</v>
      </c>
      <c r="H66" s="226" t="e">
        <f t="shared" si="16"/>
        <v>#DIV/0!</v>
      </c>
      <c r="L66" s="18"/>
      <c r="M66" s="8"/>
      <c r="N66" s="8"/>
      <c r="O66" s="8"/>
      <c r="P66" s="8"/>
      <c r="Q66" s="2"/>
    </row>
    <row r="67" spans="1:17" ht="14.25" customHeight="1" x14ac:dyDescent="0.2">
      <c r="A67" s="32">
        <v>3293</v>
      </c>
      <c r="B67" s="20" t="s">
        <v>31</v>
      </c>
      <c r="C67" s="54">
        <v>550.96</v>
      </c>
      <c r="D67" s="54">
        <v>0</v>
      </c>
      <c r="E67" s="54">
        <v>0</v>
      </c>
      <c r="F67" s="54">
        <v>0</v>
      </c>
      <c r="G67" s="226">
        <f t="shared" si="15"/>
        <v>0</v>
      </c>
      <c r="H67" s="226" t="e">
        <f t="shared" si="16"/>
        <v>#DIV/0!</v>
      </c>
      <c r="L67" s="18"/>
      <c r="M67" s="8"/>
      <c r="N67" s="8"/>
      <c r="O67" s="8"/>
      <c r="P67" s="8"/>
      <c r="Q67" s="2"/>
    </row>
    <row r="68" spans="1:17" ht="14.25" customHeight="1" x14ac:dyDescent="0.2">
      <c r="A68" s="24">
        <v>3299</v>
      </c>
      <c r="B68" s="20" t="s">
        <v>34</v>
      </c>
      <c r="C68" s="54">
        <v>51.74</v>
      </c>
      <c r="D68" s="54">
        <v>0</v>
      </c>
      <c r="E68" s="54">
        <v>0</v>
      </c>
      <c r="F68" s="54">
        <v>0</v>
      </c>
      <c r="G68" s="226">
        <f t="shared" si="15"/>
        <v>0</v>
      </c>
      <c r="H68" s="226" t="e">
        <f t="shared" si="16"/>
        <v>#DIV/0!</v>
      </c>
      <c r="L68" s="18"/>
      <c r="M68" s="8"/>
      <c r="N68" s="8"/>
      <c r="O68" s="8"/>
      <c r="P68" s="8"/>
      <c r="Q68" s="2"/>
    </row>
    <row r="69" spans="1:17" ht="14.25" customHeight="1" x14ac:dyDescent="0.2">
      <c r="A69" s="28" t="s">
        <v>241</v>
      </c>
      <c r="B69" s="29" t="s">
        <v>88</v>
      </c>
      <c r="C69" s="57">
        <f>C70</f>
        <v>0</v>
      </c>
      <c r="D69" s="57">
        <f t="shared" ref="C69:F72" si="26">D70</f>
        <v>0</v>
      </c>
      <c r="E69" s="57">
        <f t="shared" si="26"/>
        <v>0</v>
      </c>
      <c r="F69" s="57">
        <f t="shared" si="26"/>
        <v>212</v>
      </c>
      <c r="G69" s="226" t="e">
        <f t="shared" ref="G69:G74" si="27">F69/C69*100</f>
        <v>#DIV/0!</v>
      </c>
      <c r="H69" s="226" t="e">
        <f t="shared" ref="H69:H74" si="28">F69/E69*100</f>
        <v>#DIV/0!</v>
      </c>
      <c r="L69" s="18"/>
      <c r="M69" s="8"/>
      <c r="N69" s="8"/>
      <c r="O69" s="8"/>
      <c r="P69" s="8"/>
      <c r="Q69" s="2"/>
    </row>
    <row r="70" spans="1:17" ht="14.25" customHeight="1" x14ac:dyDescent="0.2">
      <c r="A70" s="14" t="s">
        <v>44</v>
      </c>
      <c r="B70" s="15" t="s">
        <v>45</v>
      </c>
      <c r="C70" s="49">
        <f t="shared" si="26"/>
        <v>0</v>
      </c>
      <c r="D70" s="49">
        <f t="shared" si="26"/>
        <v>0</v>
      </c>
      <c r="E70" s="49">
        <f t="shared" si="26"/>
        <v>0</v>
      </c>
      <c r="F70" s="49">
        <f t="shared" si="26"/>
        <v>212</v>
      </c>
      <c r="G70" s="226" t="e">
        <f t="shared" si="27"/>
        <v>#DIV/0!</v>
      </c>
      <c r="H70" s="226" t="e">
        <f t="shared" si="28"/>
        <v>#DIV/0!</v>
      </c>
      <c r="L70" s="18"/>
      <c r="M70" s="8"/>
      <c r="N70" s="8"/>
      <c r="O70" s="8"/>
      <c r="P70" s="8"/>
      <c r="Q70" s="2"/>
    </row>
    <row r="71" spans="1:17" ht="14.25" customHeight="1" x14ac:dyDescent="0.2">
      <c r="A71" s="25">
        <v>3</v>
      </c>
      <c r="B71" s="26" t="s">
        <v>7</v>
      </c>
      <c r="C71" s="55">
        <f>C72</f>
        <v>0</v>
      </c>
      <c r="D71" s="55">
        <f t="shared" si="26"/>
        <v>0</v>
      </c>
      <c r="E71" s="55">
        <f t="shared" si="26"/>
        <v>0</v>
      </c>
      <c r="F71" s="55">
        <f t="shared" si="26"/>
        <v>212</v>
      </c>
      <c r="G71" s="226" t="e">
        <f t="shared" si="27"/>
        <v>#DIV/0!</v>
      </c>
      <c r="H71" s="226" t="e">
        <f t="shared" si="28"/>
        <v>#DIV/0!</v>
      </c>
      <c r="L71" s="18"/>
      <c r="M71" s="8"/>
      <c r="N71" s="8"/>
      <c r="O71" s="8"/>
      <c r="P71" s="8"/>
      <c r="Q71" s="2"/>
    </row>
    <row r="72" spans="1:17" ht="14.25" customHeight="1" x14ac:dyDescent="0.2">
      <c r="A72" s="16">
        <v>32</v>
      </c>
      <c r="B72" s="17" t="s">
        <v>8</v>
      </c>
      <c r="C72" s="55">
        <f>C73</f>
        <v>0</v>
      </c>
      <c r="D72" s="55">
        <f t="shared" si="26"/>
        <v>0</v>
      </c>
      <c r="E72" s="55">
        <f t="shared" si="26"/>
        <v>0</v>
      </c>
      <c r="F72" s="55">
        <f t="shared" si="26"/>
        <v>212</v>
      </c>
      <c r="G72" s="226" t="e">
        <f t="shared" si="27"/>
        <v>#DIV/0!</v>
      </c>
      <c r="H72" s="226" t="e">
        <f t="shared" si="28"/>
        <v>#DIV/0!</v>
      </c>
      <c r="L72" s="18"/>
      <c r="M72" s="8"/>
      <c r="N72" s="8"/>
      <c r="O72" s="8"/>
      <c r="P72" s="8"/>
      <c r="Q72" s="2"/>
    </row>
    <row r="73" spans="1:17" ht="14.25" customHeight="1" x14ac:dyDescent="0.2">
      <c r="A73" s="32">
        <v>3299</v>
      </c>
      <c r="B73" s="20" t="s">
        <v>34</v>
      </c>
      <c r="C73" s="54">
        <v>0</v>
      </c>
      <c r="D73" s="54">
        <v>0</v>
      </c>
      <c r="E73" s="54">
        <v>0</v>
      </c>
      <c r="F73" s="54">
        <v>212</v>
      </c>
      <c r="G73" s="226" t="e">
        <f t="shared" si="27"/>
        <v>#DIV/0!</v>
      </c>
      <c r="H73" s="226" t="e">
        <f t="shared" si="28"/>
        <v>#DIV/0!</v>
      </c>
      <c r="L73" s="18"/>
      <c r="M73" s="8"/>
      <c r="N73" s="8"/>
      <c r="O73" s="8"/>
      <c r="P73" s="8"/>
      <c r="Q73" s="2"/>
    </row>
    <row r="74" spans="1:17" ht="14.25" customHeight="1" x14ac:dyDescent="0.2">
      <c r="A74" s="28" t="s">
        <v>186</v>
      </c>
      <c r="B74" s="29" t="s">
        <v>187</v>
      </c>
      <c r="C74" s="57">
        <f>C75</f>
        <v>100</v>
      </c>
      <c r="D74" s="57">
        <f t="shared" ref="D74:F77" si="29">D75</f>
        <v>0</v>
      </c>
      <c r="E74" s="57">
        <f t="shared" si="29"/>
        <v>0</v>
      </c>
      <c r="F74" s="57">
        <f t="shared" si="29"/>
        <v>100</v>
      </c>
      <c r="G74" s="226">
        <f t="shared" si="27"/>
        <v>100</v>
      </c>
      <c r="H74" s="226" t="e">
        <f t="shared" si="28"/>
        <v>#DIV/0!</v>
      </c>
      <c r="L74" s="18"/>
      <c r="M74" s="8"/>
      <c r="N74" s="8"/>
      <c r="O74" s="8"/>
      <c r="P74" s="8"/>
      <c r="Q74" s="2"/>
    </row>
    <row r="75" spans="1:17" ht="14.25" customHeight="1" x14ac:dyDescent="0.2">
      <c r="A75" s="14" t="s">
        <v>44</v>
      </c>
      <c r="B75" s="15" t="s">
        <v>45</v>
      </c>
      <c r="C75" s="49">
        <f>C76</f>
        <v>100</v>
      </c>
      <c r="D75" s="49">
        <f t="shared" si="29"/>
        <v>0</v>
      </c>
      <c r="E75" s="49">
        <f t="shared" si="29"/>
        <v>0</v>
      </c>
      <c r="F75" s="49">
        <f t="shared" si="29"/>
        <v>100</v>
      </c>
      <c r="G75" s="226">
        <f t="shared" si="15"/>
        <v>100</v>
      </c>
      <c r="H75" s="226" t="e">
        <f t="shared" si="16"/>
        <v>#DIV/0!</v>
      </c>
      <c r="L75" s="18"/>
      <c r="M75" s="8"/>
      <c r="N75" s="8"/>
      <c r="O75" s="8"/>
      <c r="P75" s="8"/>
      <c r="Q75" s="2"/>
    </row>
    <row r="76" spans="1:17" ht="14.25" customHeight="1" x14ac:dyDescent="0.2">
      <c r="A76" s="25">
        <v>3</v>
      </c>
      <c r="B76" s="26" t="s">
        <v>7</v>
      </c>
      <c r="C76" s="55">
        <f>C77</f>
        <v>100</v>
      </c>
      <c r="D76" s="55">
        <f t="shared" si="29"/>
        <v>0</v>
      </c>
      <c r="E76" s="55">
        <f t="shared" si="29"/>
        <v>0</v>
      </c>
      <c r="F76" s="55">
        <f t="shared" si="29"/>
        <v>100</v>
      </c>
      <c r="G76" s="226">
        <f t="shared" si="15"/>
        <v>100</v>
      </c>
      <c r="H76" s="226" t="e">
        <f t="shared" si="16"/>
        <v>#DIV/0!</v>
      </c>
      <c r="L76" s="18"/>
      <c r="M76" s="8"/>
      <c r="N76" s="8"/>
      <c r="O76" s="8"/>
      <c r="P76" s="8"/>
      <c r="Q76" s="2"/>
    </row>
    <row r="77" spans="1:17" ht="14.25" customHeight="1" x14ac:dyDescent="0.2">
      <c r="A77" s="16">
        <v>32</v>
      </c>
      <c r="B77" s="17" t="s">
        <v>8</v>
      </c>
      <c r="C77" s="55">
        <f>C78</f>
        <v>100</v>
      </c>
      <c r="D77" s="55">
        <f t="shared" si="29"/>
        <v>0</v>
      </c>
      <c r="E77" s="55">
        <f t="shared" si="29"/>
        <v>0</v>
      </c>
      <c r="F77" s="55">
        <f t="shared" si="29"/>
        <v>100</v>
      </c>
      <c r="G77" s="226">
        <f t="shared" si="15"/>
        <v>100</v>
      </c>
      <c r="H77" s="226" t="e">
        <f t="shared" si="16"/>
        <v>#DIV/0!</v>
      </c>
      <c r="L77" s="18"/>
      <c r="M77" s="8"/>
      <c r="N77" s="8"/>
      <c r="O77" s="8"/>
      <c r="P77" s="8"/>
      <c r="Q77" s="2"/>
    </row>
    <row r="78" spans="1:17" ht="14.25" customHeight="1" x14ac:dyDescent="0.2">
      <c r="A78" s="32" t="s">
        <v>192</v>
      </c>
      <c r="B78" s="146" t="s">
        <v>28</v>
      </c>
      <c r="C78" s="54">
        <v>100</v>
      </c>
      <c r="D78" s="55">
        <v>0</v>
      </c>
      <c r="E78" s="54">
        <v>0</v>
      </c>
      <c r="F78" s="54">
        <v>100</v>
      </c>
      <c r="G78" s="226">
        <f t="shared" si="15"/>
        <v>100</v>
      </c>
      <c r="H78" s="226" t="e">
        <f t="shared" si="16"/>
        <v>#DIV/0!</v>
      </c>
      <c r="L78" s="18"/>
      <c r="M78" s="8"/>
      <c r="N78" s="8"/>
      <c r="O78" s="8"/>
      <c r="P78" s="8"/>
      <c r="Q78" s="2"/>
    </row>
    <row r="79" spans="1:17" ht="16.5" customHeight="1" x14ac:dyDescent="0.2">
      <c r="A79" s="12" t="s">
        <v>52</v>
      </c>
      <c r="B79" s="13" t="s">
        <v>53</v>
      </c>
      <c r="C79" s="48">
        <f>C81</f>
        <v>530.88</v>
      </c>
      <c r="D79" s="48">
        <f>D81</f>
        <v>530.88</v>
      </c>
      <c r="E79" s="48">
        <f>E81</f>
        <v>531</v>
      </c>
      <c r="F79" s="48">
        <f>F81</f>
        <v>531</v>
      </c>
      <c r="G79" s="226">
        <f t="shared" si="15"/>
        <v>100.02260397830018</v>
      </c>
      <c r="H79" s="226">
        <f t="shared" si="16"/>
        <v>100</v>
      </c>
      <c r="L79" s="8"/>
      <c r="M79" s="8"/>
      <c r="N79" s="8"/>
      <c r="O79" s="8"/>
      <c r="P79" s="8"/>
      <c r="Q79" s="2"/>
    </row>
    <row r="80" spans="1:17" ht="15" customHeight="1" x14ac:dyDescent="0.2">
      <c r="A80" s="14" t="s">
        <v>44</v>
      </c>
      <c r="B80" s="15" t="s">
        <v>45</v>
      </c>
      <c r="C80" s="49">
        <f>C81</f>
        <v>530.88</v>
      </c>
      <c r="D80" s="49">
        <f t="shared" ref="D80:F81" si="30">D81</f>
        <v>530.88</v>
      </c>
      <c r="E80" s="49">
        <f t="shared" si="30"/>
        <v>531</v>
      </c>
      <c r="F80" s="49">
        <f t="shared" si="30"/>
        <v>531</v>
      </c>
      <c r="G80" s="226">
        <f t="shared" si="15"/>
        <v>100.02260397830018</v>
      </c>
      <c r="H80" s="226">
        <f t="shared" si="16"/>
        <v>100</v>
      </c>
      <c r="L80" s="8"/>
      <c r="M80" s="8"/>
      <c r="N80" s="8"/>
      <c r="O80" s="8"/>
      <c r="P80" s="8"/>
      <c r="Q80" s="2"/>
    </row>
    <row r="81" spans="1:17" ht="12.75" customHeight="1" x14ac:dyDescent="0.2">
      <c r="A81" s="16">
        <v>3</v>
      </c>
      <c r="B81" s="17" t="s">
        <v>7</v>
      </c>
      <c r="C81" s="50">
        <f>C82</f>
        <v>530.88</v>
      </c>
      <c r="D81" s="50">
        <f t="shared" si="30"/>
        <v>530.88</v>
      </c>
      <c r="E81" s="50">
        <f t="shared" si="30"/>
        <v>531</v>
      </c>
      <c r="F81" s="50">
        <f t="shared" si="30"/>
        <v>531</v>
      </c>
      <c r="G81" s="226">
        <f t="shared" si="15"/>
        <v>100.02260397830018</v>
      </c>
      <c r="H81" s="226">
        <f t="shared" si="16"/>
        <v>100</v>
      </c>
      <c r="L81" s="8"/>
      <c r="M81" s="8"/>
      <c r="N81" s="8"/>
      <c r="O81" s="8"/>
      <c r="P81" s="8"/>
      <c r="Q81" s="2"/>
    </row>
    <row r="82" spans="1:17" ht="12.75" customHeight="1" x14ac:dyDescent="0.2">
      <c r="A82" s="16">
        <v>32</v>
      </c>
      <c r="B82" s="17" t="s">
        <v>8</v>
      </c>
      <c r="C82" s="50">
        <f>C83</f>
        <v>530.88</v>
      </c>
      <c r="D82" s="50">
        <f>D83</f>
        <v>530.88</v>
      </c>
      <c r="E82" s="50">
        <f>E83</f>
        <v>531</v>
      </c>
      <c r="F82" s="50">
        <f>F83</f>
        <v>531</v>
      </c>
      <c r="G82" s="226">
        <f t="shared" si="15"/>
        <v>100.02260397830018</v>
      </c>
      <c r="H82" s="226">
        <f t="shared" si="16"/>
        <v>100</v>
      </c>
      <c r="L82" s="8"/>
      <c r="M82" s="8"/>
      <c r="N82" s="8"/>
      <c r="O82" s="8"/>
      <c r="P82" s="8"/>
      <c r="Q82" s="2"/>
    </row>
    <row r="83" spans="1:17" ht="12.75" customHeight="1" x14ac:dyDescent="0.2">
      <c r="A83" s="22">
        <v>3237</v>
      </c>
      <c r="B83" s="20" t="s">
        <v>28</v>
      </c>
      <c r="C83" s="51">
        <v>530.88</v>
      </c>
      <c r="D83" s="54">
        <v>530.88</v>
      </c>
      <c r="E83" s="54">
        <v>531</v>
      </c>
      <c r="F83" s="52">
        <v>531</v>
      </c>
      <c r="G83" s="226">
        <f t="shared" si="15"/>
        <v>100.02260397830018</v>
      </c>
      <c r="H83" s="226">
        <f t="shared" si="16"/>
        <v>100</v>
      </c>
      <c r="L83" s="18"/>
      <c r="M83" s="8"/>
      <c r="N83" s="18"/>
      <c r="O83" s="18"/>
      <c r="P83" s="18"/>
      <c r="Q83" s="2"/>
    </row>
    <row r="84" spans="1:17" ht="23.25" customHeight="1" x14ac:dyDescent="0.2">
      <c r="A84" s="12" t="s">
        <v>59</v>
      </c>
      <c r="B84" s="29" t="s">
        <v>60</v>
      </c>
      <c r="C84" s="57">
        <f>C85</f>
        <v>14876.36</v>
      </c>
      <c r="D84" s="57">
        <f t="shared" ref="D84:F85" si="31">D85</f>
        <v>0</v>
      </c>
      <c r="E84" s="57">
        <f t="shared" si="31"/>
        <v>0</v>
      </c>
      <c r="F84" s="57">
        <f t="shared" si="31"/>
        <v>0</v>
      </c>
      <c r="G84" s="226">
        <f t="shared" si="15"/>
        <v>0</v>
      </c>
      <c r="H84" s="226" t="e">
        <f t="shared" si="16"/>
        <v>#DIV/0!</v>
      </c>
      <c r="L84" s="8"/>
      <c r="M84" s="8"/>
      <c r="N84" s="8"/>
      <c r="O84" s="8"/>
      <c r="P84" s="8"/>
      <c r="Q84" s="2"/>
    </row>
    <row r="85" spans="1:17" ht="15.75" customHeight="1" x14ac:dyDescent="0.2">
      <c r="A85" s="14" t="s">
        <v>44</v>
      </c>
      <c r="B85" s="15" t="s">
        <v>45</v>
      </c>
      <c r="C85" s="63">
        <f>C86</f>
        <v>14876.36</v>
      </c>
      <c r="D85" s="63">
        <f t="shared" si="31"/>
        <v>0</v>
      </c>
      <c r="E85" s="63">
        <f t="shared" si="31"/>
        <v>0</v>
      </c>
      <c r="F85" s="63">
        <f t="shared" si="31"/>
        <v>0</v>
      </c>
      <c r="G85" s="226">
        <f t="shared" si="15"/>
        <v>0</v>
      </c>
      <c r="H85" s="226" t="e">
        <f t="shared" si="16"/>
        <v>#DIV/0!</v>
      </c>
      <c r="L85" s="8"/>
      <c r="M85" s="8"/>
      <c r="N85" s="8"/>
      <c r="O85" s="8"/>
      <c r="P85" s="8"/>
      <c r="Q85" s="2"/>
    </row>
    <row r="86" spans="1:17" ht="12.75" customHeight="1" x14ac:dyDescent="0.2">
      <c r="A86" s="25">
        <v>3</v>
      </c>
      <c r="B86" s="26" t="s">
        <v>7</v>
      </c>
      <c r="C86" s="50">
        <f>C87+C91</f>
        <v>14876.36</v>
      </c>
      <c r="D86" s="50">
        <f t="shared" ref="D86:F86" si="32">D87+D91</f>
        <v>0</v>
      </c>
      <c r="E86" s="50">
        <f t="shared" ref="E86" si="33">E87+E91</f>
        <v>0</v>
      </c>
      <c r="F86" s="50">
        <f t="shared" si="32"/>
        <v>0</v>
      </c>
      <c r="G86" s="226">
        <f t="shared" si="15"/>
        <v>0</v>
      </c>
      <c r="H86" s="226" t="e">
        <f t="shared" si="16"/>
        <v>#DIV/0!</v>
      </c>
      <c r="L86" s="8"/>
      <c r="M86" s="8"/>
      <c r="N86" s="8"/>
      <c r="O86" s="8"/>
      <c r="P86" s="8"/>
      <c r="Q86" s="2"/>
    </row>
    <row r="87" spans="1:17" ht="12.75" customHeight="1" x14ac:dyDescent="0.2">
      <c r="A87" s="16">
        <v>31</v>
      </c>
      <c r="B87" s="17" t="s">
        <v>54</v>
      </c>
      <c r="C87" s="50">
        <f>C88+C89+C90</f>
        <v>13911.95</v>
      </c>
      <c r="D87" s="50">
        <f t="shared" ref="D87:F87" si="34">D88+D89+D90</f>
        <v>0</v>
      </c>
      <c r="E87" s="50">
        <f t="shared" ref="E87" si="35">E88+E89+E90</f>
        <v>0</v>
      </c>
      <c r="F87" s="50">
        <f t="shared" si="34"/>
        <v>0</v>
      </c>
      <c r="G87" s="226">
        <f t="shared" si="15"/>
        <v>0</v>
      </c>
      <c r="H87" s="226" t="e">
        <f t="shared" si="16"/>
        <v>#DIV/0!</v>
      </c>
      <c r="L87" s="8"/>
      <c r="M87" s="8"/>
      <c r="N87" s="8"/>
      <c r="O87" s="8"/>
      <c r="P87" s="8"/>
      <c r="Q87" s="2"/>
    </row>
    <row r="88" spans="1:17" ht="12.75" customHeight="1" x14ac:dyDescent="0.2">
      <c r="A88" s="19">
        <v>3111</v>
      </c>
      <c r="B88" s="20" t="s">
        <v>55</v>
      </c>
      <c r="C88" s="51">
        <v>10911.51</v>
      </c>
      <c r="D88" s="51">
        <v>0</v>
      </c>
      <c r="E88" s="51">
        <v>0</v>
      </c>
      <c r="F88" s="51">
        <v>0</v>
      </c>
      <c r="G88" s="226">
        <f t="shared" si="15"/>
        <v>0</v>
      </c>
      <c r="H88" s="226" t="e">
        <f t="shared" si="16"/>
        <v>#DIV/0!</v>
      </c>
      <c r="L88" s="8"/>
      <c r="M88" s="8"/>
      <c r="N88" s="8"/>
      <c r="O88" s="8"/>
      <c r="P88" s="8"/>
      <c r="Q88" s="2"/>
    </row>
    <row r="89" spans="1:17" ht="12.75" customHeight="1" x14ac:dyDescent="0.2">
      <c r="A89" s="19">
        <v>3121</v>
      </c>
      <c r="B89" s="20" t="s">
        <v>56</v>
      </c>
      <c r="C89" s="51">
        <v>1200</v>
      </c>
      <c r="D89" s="51">
        <v>0</v>
      </c>
      <c r="E89" s="51">
        <v>0</v>
      </c>
      <c r="F89" s="51">
        <v>0</v>
      </c>
      <c r="G89" s="226">
        <f t="shared" si="15"/>
        <v>0</v>
      </c>
      <c r="H89" s="226" t="e">
        <f t="shared" si="16"/>
        <v>#DIV/0!</v>
      </c>
      <c r="L89" s="8"/>
      <c r="M89" s="8"/>
      <c r="N89" s="8"/>
      <c r="O89" s="8"/>
      <c r="P89" s="8"/>
      <c r="Q89" s="2"/>
    </row>
    <row r="90" spans="1:17" ht="12.75" customHeight="1" x14ac:dyDescent="0.2">
      <c r="A90" s="19">
        <v>3132</v>
      </c>
      <c r="B90" s="20" t="s">
        <v>57</v>
      </c>
      <c r="C90" s="51">
        <v>1800.44</v>
      </c>
      <c r="D90" s="51">
        <v>0</v>
      </c>
      <c r="E90" s="51">
        <v>0</v>
      </c>
      <c r="F90" s="51">
        <v>0</v>
      </c>
      <c r="G90" s="226">
        <f t="shared" si="15"/>
        <v>0</v>
      </c>
      <c r="H90" s="226" t="e">
        <f t="shared" si="16"/>
        <v>#DIV/0!</v>
      </c>
      <c r="L90" s="8"/>
      <c r="M90" s="8"/>
      <c r="N90" s="8"/>
      <c r="O90" s="8"/>
      <c r="P90" s="8"/>
      <c r="Q90" s="2"/>
    </row>
    <row r="91" spans="1:17" ht="12.75" customHeight="1" x14ac:dyDescent="0.2">
      <c r="A91" s="16">
        <v>32</v>
      </c>
      <c r="B91" s="17" t="s">
        <v>8</v>
      </c>
      <c r="C91" s="50">
        <f>C92+C93</f>
        <v>964.41000000000008</v>
      </c>
      <c r="D91" s="50">
        <f t="shared" ref="D91:F91" si="36">D92+D93</f>
        <v>0</v>
      </c>
      <c r="E91" s="50">
        <f t="shared" si="36"/>
        <v>0</v>
      </c>
      <c r="F91" s="50">
        <f t="shared" si="36"/>
        <v>0</v>
      </c>
      <c r="G91" s="226">
        <f t="shared" si="15"/>
        <v>0</v>
      </c>
      <c r="H91" s="226" t="e">
        <f t="shared" si="16"/>
        <v>#DIV/0!</v>
      </c>
      <c r="L91" s="8"/>
      <c r="M91" s="8"/>
      <c r="N91" s="8"/>
      <c r="O91" s="8"/>
      <c r="P91" s="8"/>
      <c r="Q91" s="2"/>
    </row>
    <row r="92" spans="1:17" ht="12.75" customHeight="1" x14ac:dyDescent="0.2">
      <c r="A92" s="19">
        <v>3211</v>
      </c>
      <c r="B92" s="20" t="s">
        <v>17</v>
      </c>
      <c r="C92" s="51">
        <v>106.2</v>
      </c>
      <c r="D92" s="51">
        <v>0</v>
      </c>
      <c r="E92" s="51">
        <v>0</v>
      </c>
      <c r="F92" s="51">
        <v>0</v>
      </c>
      <c r="G92" s="226">
        <f t="shared" si="15"/>
        <v>0</v>
      </c>
      <c r="H92" s="226" t="e">
        <f t="shared" si="16"/>
        <v>#DIV/0!</v>
      </c>
      <c r="L92" s="8"/>
      <c r="M92" s="8"/>
      <c r="N92" s="8"/>
      <c r="O92" s="8"/>
      <c r="P92" s="8"/>
      <c r="Q92" s="2"/>
    </row>
    <row r="93" spans="1:17" ht="12.75" customHeight="1" x14ac:dyDescent="0.2">
      <c r="A93" s="19">
        <v>3212</v>
      </c>
      <c r="B93" s="229" t="s">
        <v>58</v>
      </c>
      <c r="C93" s="51">
        <v>858.21</v>
      </c>
      <c r="D93" s="51">
        <v>0</v>
      </c>
      <c r="E93" s="51">
        <v>0</v>
      </c>
      <c r="F93" s="51">
        <v>0</v>
      </c>
      <c r="G93" s="226">
        <f t="shared" si="15"/>
        <v>0</v>
      </c>
      <c r="H93" s="226" t="e">
        <f t="shared" si="16"/>
        <v>#DIV/0!</v>
      </c>
      <c r="L93" s="8"/>
      <c r="M93" s="8"/>
      <c r="N93" s="8"/>
      <c r="O93" s="8"/>
      <c r="P93" s="8"/>
      <c r="Q93" s="2"/>
    </row>
    <row r="94" spans="1:17" ht="12.75" customHeight="1" x14ac:dyDescent="0.2">
      <c r="A94" s="12" t="s">
        <v>175</v>
      </c>
      <c r="B94" s="29" t="s">
        <v>174</v>
      </c>
      <c r="C94" s="57">
        <f>C95</f>
        <v>10874.97</v>
      </c>
      <c r="D94" s="57">
        <f t="shared" ref="D94:F95" si="37">D95</f>
        <v>18370</v>
      </c>
      <c r="E94" s="57">
        <f t="shared" si="37"/>
        <v>18370</v>
      </c>
      <c r="F94" s="57">
        <f t="shared" si="37"/>
        <v>27894.44</v>
      </c>
      <c r="G94" s="226">
        <f t="shared" si="15"/>
        <v>256.50130529095713</v>
      </c>
      <c r="H94" s="226">
        <f t="shared" si="16"/>
        <v>151.84779531845402</v>
      </c>
      <c r="L94" s="8"/>
      <c r="M94" s="8"/>
      <c r="N94" s="8"/>
      <c r="O94" s="8"/>
      <c r="P94" s="8"/>
      <c r="Q94" s="2"/>
    </row>
    <row r="95" spans="1:17" ht="12.75" customHeight="1" x14ac:dyDescent="0.2">
      <c r="A95" s="14" t="s">
        <v>44</v>
      </c>
      <c r="B95" s="15" t="s">
        <v>45</v>
      </c>
      <c r="C95" s="63">
        <f>C96</f>
        <v>10874.97</v>
      </c>
      <c r="D95" s="63">
        <f t="shared" si="37"/>
        <v>18370</v>
      </c>
      <c r="E95" s="63">
        <f t="shared" si="37"/>
        <v>18370</v>
      </c>
      <c r="F95" s="63">
        <f t="shared" si="37"/>
        <v>27894.44</v>
      </c>
      <c r="G95" s="226">
        <f t="shared" si="15"/>
        <v>256.50130529095713</v>
      </c>
      <c r="H95" s="226">
        <f t="shared" si="16"/>
        <v>151.84779531845402</v>
      </c>
      <c r="L95" s="8"/>
      <c r="M95" s="8"/>
      <c r="N95" s="8"/>
      <c r="O95" s="8"/>
      <c r="P95" s="8"/>
      <c r="Q95" s="2"/>
    </row>
    <row r="96" spans="1:17" ht="12.75" customHeight="1" x14ac:dyDescent="0.2">
      <c r="A96" s="25">
        <v>3</v>
      </c>
      <c r="B96" s="26" t="s">
        <v>7</v>
      </c>
      <c r="C96" s="50">
        <f>C97+C101</f>
        <v>10874.97</v>
      </c>
      <c r="D96" s="50">
        <f t="shared" ref="D96:F96" si="38">D97+D101</f>
        <v>18370</v>
      </c>
      <c r="E96" s="50">
        <f t="shared" si="38"/>
        <v>18370</v>
      </c>
      <c r="F96" s="50">
        <f t="shared" si="38"/>
        <v>27894.44</v>
      </c>
      <c r="G96" s="226">
        <f t="shared" si="15"/>
        <v>256.50130529095713</v>
      </c>
      <c r="H96" s="226">
        <f t="shared" si="16"/>
        <v>151.84779531845402</v>
      </c>
      <c r="L96" s="8"/>
      <c r="M96" s="8"/>
      <c r="N96" s="8"/>
      <c r="O96" s="8"/>
      <c r="P96" s="8"/>
      <c r="Q96" s="2"/>
    </row>
    <row r="97" spans="1:17" ht="12.75" customHeight="1" x14ac:dyDescent="0.2">
      <c r="A97" s="16">
        <v>31</v>
      </c>
      <c r="B97" s="17" t="s">
        <v>54</v>
      </c>
      <c r="C97" s="50">
        <f>C98+C99+C100</f>
        <v>10276</v>
      </c>
      <c r="D97" s="50">
        <f t="shared" ref="D97:F97" si="39">D98+D99+D100</f>
        <v>17000</v>
      </c>
      <c r="E97" s="50">
        <f t="shared" si="39"/>
        <v>17000</v>
      </c>
      <c r="F97" s="50">
        <f t="shared" si="39"/>
        <v>26248.969999999998</v>
      </c>
      <c r="G97" s="226">
        <f t="shared" si="15"/>
        <v>255.43956792526274</v>
      </c>
      <c r="H97" s="226">
        <f t="shared" si="16"/>
        <v>154.40570588235292</v>
      </c>
      <c r="L97" s="8"/>
      <c r="M97" s="8"/>
      <c r="N97" s="8"/>
      <c r="O97" s="8"/>
      <c r="P97" s="8"/>
      <c r="Q97" s="2"/>
    </row>
    <row r="98" spans="1:17" ht="12.75" customHeight="1" x14ac:dyDescent="0.2">
      <c r="A98" s="19">
        <v>3111</v>
      </c>
      <c r="B98" s="20" t="s">
        <v>55</v>
      </c>
      <c r="C98" s="51">
        <v>6932.16</v>
      </c>
      <c r="D98" s="51">
        <v>12000</v>
      </c>
      <c r="E98" s="51">
        <v>12000</v>
      </c>
      <c r="F98" s="51">
        <v>20814.53</v>
      </c>
      <c r="G98" s="226">
        <f t="shared" si="15"/>
        <v>300.26038060287124</v>
      </c>
      <c r="H98" s="226">
        <f t="shared" si="16"/>
        <v>173.45441666666665</v>
      </c>
      <c r="L98" s="8"/>
      <c r="M98" s="8"/>
      <c r="N98" s="8"/>
      <c r="O98" s="8"/>
      <c r="P98" s="8"/>
      <c r="Q98" s="2"/>
    </row>
    <row r="99" spans="1:17" ht="12.75" customHeight="1" x14ac:dyDescent="0.2">
      <c r="A99" s="19">
        <v>3121</v>
      </c>
      <c r="B99" s="20" t="s">
        <v>56</v>
      </c>
      <c r="C99" s="51">
        <v>2200</v>
      </c>
      <c r="D99" s="51">
        <v>3000</v>
      </c>
      <c r="E99" s="51">
        <v>3000</v>
      </c>
      <c r="F99" s="51">
        <v>2000</v>
      </c>
      <c r="G99" s="226">
        <f t="shared" si="15"/>
        <v>90.909090909090907</v>
      </c>
      <c r="H99" s="226">
        <f t="shared" si="16"/>
        <v>66.666666666666657</v>
      </c>
      <c r="L99" s="8"/>
      <c r="M99" s="8"/>
      <c r="N99" s="8"/>
      <c r="O99" s="8"/>
      <c r="P99" s="8"/>
      <c r="Q99" s="2"/>
    </row>
    <row r="100" spans="1:17" ht="12.75" customHeight="1" x14ac:dyDescent="0.2">
      <c r="A100" s="19">
        <v>3132</v>
      </c>
      <c r="B100" s="20" t="s">
        <v>57</v>
      </c>
      <c r="C100" s="51">
        <v>1143.8399999999999</v>
      </c>
      <c r="D100" s="51">
        <v>2000</v>
      </c>
      <c r="E100" s="51">
        <v>2000</v>
      </c>
      <c r="F100" s="51">
        <v>3434.44</v>
      </c>
      <c r="G100" s="226">
        <f t="shared" si="15"/>
        <v>300.25528045880543</v>
      </c>
      <c r="H100" s="226">
        <f t="shared" si="16"/>
        <v>171.72200000000001</v>
      </c>
      <c r="L100" s="8"/>
      <c r="M100" s="8"/>
      <c r="N100" s="8"/>
      <c r="O100" s="8"/>
      <c r="P100" s="8"/>
      <c r="Q100" s="2"/>
    </row>
    <row r="101" spans="1:17" ht="12.75" customHeight="1" x14ac:dyDescent="0.2">
      <c r="A101" s="16">
        <v>32</v>
      </c>
      <c r="B101" s="17" t="s">
        <v>8</v>
      </c>
      <c r="C101" s="50">
        <f>C102+C103+C104</f>
        <v>598.97</v>
      </c>
      <c r="D101" s="50">
        <f t="shared" ref="D101:F101" si="40">D102+D103+D104</f>
        <v>1370</v>
      </c>
      <c r="E101" s="50">
        <f t="shared" si="40"/>
        <v>1370</v>
      </c>
      <c r="F101" s="50">
        <f t="shared" si="40"/>
        <v>1645.47</v>
      </c>
      <c r="G101" s="226">
        <f t="shared" si="15"/>
        <v>274.71659682454879</v>
      </c>
      <c r="H101" s="226">
        <f t="shared" si="16"/>
        <v>120.107299270073</v>
      </c>
      <c r="L101" s="8"/>
      <c r="M101" s="8"/>
      <c r="N101" s="8"/>
      <c r="O101" s="8"/>
      <c r="P101" s="8"/>
      <c r="Q101" s="2"/>
    </row>
    <row r="102" spans="1:17" ht="12.75" customHeight="1" x14ac:dyDescent="0.2">
      <c r="A102" s="19">
        <v>3211</v>
      </c>
      <c r="B102" s="20" t="s">
        <v>17</v>
      </c>
      <c r="C102" s="51">
        <v>13.27</v>
      </c>
      <c r="D102" s="51">
        <v>250</v>
      </c>
      <c r="E102" s="51">
        <v>250</v>
      </c>
      <c r="F102" s="51">
        <v>210</v>
      </c>
      <c r="G102" s="226">
        <f t="shared" si="15"/>
        <v>1582.5169555388093</v>
      </c>
      <c r="H102" s="226">
        <f t="shared" si="16"/>
        <v>84</v>
      </c>
      <c r="L102" s="8"/>
      <c r="M102" s="8"/>
      <c r="N102" s="8"/>
      <c r="O102" s="8"/>
      <c r="P102" s="8"/>
      <c r="Q102" s="2"/>
    </row>
    <row r="103" spans="1:17" ht="12.75" customHeight="1" x14ac:dyDescent="0.2">
      <c r="A103" s="19">
        <v>3212</v>
      </c>
      <c r="B103" s="229" t="s">
        <v>58</v>
      </c>
      <c r="C103" s="51">
        <v>585.70000000000005</v>
      </c>
      <c r="D103" s="51">
        <v>1120</v>
      </c>
      <c r="E103" s="51">
        <v>1120</v>
      </c>
      <c r="F103" s="51">
        <v>1310.47</v>
      </c>
      <c r="G103" s="226">
        <f t="shared" si="15"/>
        <v>223.74423766433327</v>
      </c>
      <c r="H103" s="226">
        <f t="shared" si="16"/>
        <v>117.00624999999999</v>
      </c>
      <c r="L103" s="8"/>
      <c r="M103" s="8"/>
      <c r="N103" s="8"/>
      <c r="O103" s="8"/>
      <c r="P103" s="8"/>
      <c r="Q103" s="2"/>
    </row>
    <row r="104" spans="1:17" ht="12.75" customHeight="1" x14ac:dyDescent="0.2">
      <c r="A104" s="19">
        <v>3213</v>
      </c>
      <c r="B104" s="30" t="s">
        <v>18</v>
      </c>
      <c r="C104" s="51">
        <v>0</v>
      </c>
      <c r="D104" s="51">
        <v>0</v>
      </c>
      <c r="E104" s="51">
        <v>0</v>
      </c>
      <c r="F104" s="51">
        <v>125</v>
      </c>
      <c r="G104" s="226" t="e">
        <f t="shared" si="15"/>
        <v>#DIV/0!</v>
      </c>
      <c r="H104" s="226" t="e">
        <f t="shared" si="16"/>
        <v>#DIV/0!</v>
      </c>
      <c r="L104" s="8"/>
      <c r="M104" s="8"/>
      <c r="N104" s="8"/>
      <c r="O104" s="8"/>
      <c r="P104" s="8"/>
      <c r="Q104" s="2"/>
    </row>
    <row r="105" spans="1:17" ht="23.25" customHeight="1" x14ac:dyDescent="0.2">
      <c r="A105" s="12" t="s">
        <v>238</v>
      </c>
      <c r="B105" s="29" t="s">
        <v>239</v>
      </c>
      <c r="C105" s="57">
        <f>C106</f>
        <v>0</v>
      </c>
      <c r="D105" s="57">
        <f t="shared" ref="D105:F106" si="41">D106</f>
        <v>0</v>
      </c>
      <c r="E105" s="57">
        <f t="shared" si="41"/>
        <v>0</v>
      </c>
      <c r="F105" s="57">
        <f t="shared" si="41"/>
        <v>17609.169999999998</v>
      </c>
      <c r="G105" s="226" t="e">
        <f t="shared" si="15"/>
        <v>#DIV/0!</v>
      </c>
      <c r="H105" s="226" t="e">
        <f t="shared" si="16"/>
        <v>#DIV/0!</v>
      </c>
      <c r="L105" s="8"/>
      <c r="M105" s="8"/>
      <c r="N105" s="8"/>
      <c r="O105" s="8"/>
      <c r="P105" s="8"/>
      <c r="Q105" s="2"/>
    </row>
    <row r="106" spans="1:17" ht="15" customHeight="1" x14ac:dyDescent="0.2">
      <c r="A106" s="14" t="s">
        <v>44</v>
      </c>
      <c r="B106" s="15" t="s">
        <v>45</v>
      </c>
      <c r="C106" s="63">
        <f>C107</f>
        <v>0</v>
      </c>
      <c r="D106" s="63">
        <f t="shared" si="41"/>
        <v>0</v>
      </c>
      <c r="E106" s="63">
        <f t="shared" si="41"/>
        <v>0</v>
      </c>
      <c r="F106" s="63">
        <f t="shared" si="41"/>
        <v>17609.169999999998</v>
      </c>
      <c r="G106" s="226" t="e">
        <f t="shared" si="15"/>
        <v>#DIV/0!</v>
      </c>
      <c r="H106" s="226" t="e">
        <f t="shared" si="16"/>
        <v>#DIV/0!</v>
      </c>
      <c r="L106" s="8"/>
      <c r="M106" s="8"/>
      <c r="N106" s="8"/>
      <c r="O106" s="8"/>
      <c r="P106" s="8"/>
      <c r="Q106" s="2"/>
    </row>
    <row r="107" spans="1:17" ht="12.75" customHeight="1" x14ac:dyDescent="0.2">
      <c r="A107" s="25">
        <v>3</v>
      </c>
      <c r="B107" s="26" t="s">
        <v>7</v>
      </c>
      <c r="C107" s="50">
        <f>C108+C112</f>
        <v>0</v>
      </c>
      <c r="D107" s="50">
        <f t="shared" ref="D107:F107" si="42">D108+D112</f>
        <v>0</v>
      </c>
      <c r="E107" s="50">
        <f t="shared" si="42"/>
        <v>0</v>
      </c>
      <c r="F107" s="50">
        <f t="shared" si="42"/>
        <v>17609.169999999998</v>
      </c>
      <c r="G107" s="226" t="e">
        <f t="shared" si="15"/>
        <v>#DIV/0!</v>
      </c>
      <c r="H107" s="226" t="e">
        <f t="shared" si="16"/>
        <v>#DIV/0!</v>
      </c>
      <c r="L107" s="8"/>
      <c r="M107" s="8"/>
      <c r="N107" s="8"/>
      <c r="O107" s="8"/>
      <c r="P107" s="8"/>
      <c r="Q107" s="2"/>
    </row>
    <row r="108" spans="1:17" ht="12.75" customHeight="1" x14ac:dyDescent="0.2">
      <c r="A108" s="16">
        <v>31</v>
      </c>
      <c r="B108" s="17" t="s">
        <v>54</v>
      </c>
      <c r="C108" s="50">
        <f>C109+C110+C111</f>
        <v>0</v>
      </c>
      <c r="D108" s="50">
        <f t="shared" ref="D108:F108" si="43">D109+D110+D111</f>
        <v>0</v>
      </c>
      <c r="E108" s="50">
        <f t="shared" si="43"/>
        <v>0</v>
      </c>
      <c r="F108" s="50">
        <f t="shared" si="43"/>
        <v>16926.32</v>
      </c>
      <c r="G108" s="226" t="e">
        <f t="shared" si="15"/>
        <v>#DIV/0!</v>
      </c>
      <c r="H108" s="226" t="e">
        <f t="shared" si="16"/>
        <v>#DIV/0!</v>
      </c>
      <c r="L108" s="8"/>
      <c r="M108" s="8"/>
      <c r="N108" s="8"/>
      <c r="O108" s="8"/>
      <c r="P108" s="8"/>
      <c r="Q108" s="2"/>
    </row>
    <row r="109" spans="1:17" ht="12.75" customHeight="1" x14ac:dyDescent="0.2">
      <c r="A109" s="19">
        <v>3111</v>
      </c>
      <c r="B109" s="20" t="s">
        <v>55</v>
      </c>
      <c r="C109" s="51">
        <v>0</v>
      </c>
      <c r="D109" s="51">
        <v>0</v>
      </c>
      <c r="E109" s="51">
        <v>0</v>
      </c>
      <c r="F109" s="51">
        <v>12898.13</v>
      </c>
      <c r="G109" s="226" t="e">
        <f t="shared" si="15"/>
        <v>#DIV/0!</v>
      </c>
      <c r="H109" s="226" t="e">
        <f t="shared" si="16"/>
        <v>#DIV/0!</v>
      </c>
      <c r="L109" s="8"/>
      <c r="M109" s="8"/>
      <c r="N109" s="8"/>
      <c r="O109" s="8"/>
      <c r="P109" s="8"/>
      <c r="Q109" s="2"/>
    </row>
    <row r="110" spans="1:17" ht="12.75" customHeight="1" x14ac:dyDescent="0.2">
      <c r="A110" s="19">
        <v>3121</v>
      </c>
      <c r="B110" s="20" t="s">
        <v>56</v>
      </c>
      <c r="C110" s="51">
        <v>0</v>
      </c>
      <c r="D110" s="51">
        <v>0</v>
      </c>
      <c r="E110" s="51">
        <v>0</v>
      </c>
      <c r="F110" s="51">
        <v>1900</v>
      </c>
      <c r="G110" s="226" t="e">
        <f t="shared" si="15"/>
        <v>#DIV/0!</v>
      </c>
      <c r="H110" s="226" t="e">
        <f t="shared" si="16"/>
        <v>#DIV/0!</v>
      </c>
      <c r="L110" s="8"/>
      <c r="M110" s="8"/>
      <c r="N110" s="8"/>
      <c r="O110" s="8"/>
      <c r="P110" s="8"/>
      <c r="Q110" s="2"/>
    </row>
    <row r="111" spans="1:17" ht="12.75" customHeight="1" x14ac:dyDescent="0.2">
      <c r="A111" s="19">
        <v>3132</v>
      </c>
      <c r="B111" s="20" t="s">
        <v>57</v>
      </c>
      <c r="C111" s="51">
        <v>0</v>
      </c>
      <c r="D111" s="51">
        <v>0</v>
      </c>
      <c r="E111" s="51">
        <v>0</v>
      </c>
      <c r="F111" s="51">
        <v>2128.19</v>
      </c>
      <c r="G111" s="226" t="e">
        <f t="shared" si="15"/>
        <v>#DIV/0!</v>
      </c>
      <c r="H111" s="226" t="e">
        <f t="shared" si="16"/>
        <v>#DIV/0!</v>
      </c>
      <c r="L111" s="8"/>
      <c r="M111" s="8"/>
      <c r="N111" s="8"/>
      <c r="O111" s="8"/>
      <c r="P111" s="8"/>
      <c r="Q111" s="2"/>
    </row>
    <row r="112" spans="1:17" ht="12.75" customHeight="1" x14ac:dyDescent="0.2">
      <c r="A112" s="16">
        <v>32</v>
      </c>
      <c r="B112" s="17" t="s">
        <v>8</v>
      </c>
      <c r="C112" s="50">
        <f>C113+C114+C115</f>
        <v>0</v>
      </c>
      <c r="D112" s="50">
        <f t="shared" ref="D112:F112" si="44">D113+D114+D115</f>
        <v>0</v>
      </c>
      <c r="E112" s="50">
        <f t="shared" si="44"/>
        <v>0</v>
      </c>
      <c r="F112" s="50">
        <f t="shared" si="44"/>
        <v>682.85</v>
      </c>
      <c r="G112" s="226" t="e">
        <f t="shared" si="15"/>
        <v>#DIV/0!</v>
      </c>
      <c r="H112" s="226" t="e">
        <f t="shared" si="16"/>
        <v>#DIV/0!</v>
      </c>
      <c r="L112" s="8"/>
      <c r="M112" s="8"/>
      <c r="N112" s="8"/>
      <c r="O112" s="8"/>
      <c r="P112" s="8"/>
      <c r="Q112" s="2"/>
    </row>
    <row r="113" spans="1:17" ht="12.75" customHeight="1" x14ac:dyDescent="0.2">
      <c r="A113" s="19">
        <v>3211</v>
      </c>
      <c r="B113" s="20" t="s">
        <v>17</v>
      </c>
      <c r="C113" s="51">
        <v>0</v>
      </c>
      <c r="D113" s="51">
        <v>0</v>
      </c>
      <c r="E113" s="51">
        <v>0</v>
      </c>
      <c r="F113" s="51">
        <v>60</v>
      </c>
      <c r="G113" s="226" t="e">
        <f t="shared" si="15"/>
        <v>#DIV/0!</v>
      </c>
      <c r="H113" s="226" t="e">
        <f t="shared" si="16"/>
        <v>#DIV/0!</v>
      </c>
      <c r="L113" s="8"/>
      <c r="M113" s="8"/>
      <c r="N113" s="8"/>
      <c r="O113" s="8"/>
      <c r="P113" s="8"/>
      <c r="Q113" s="2"/>
    </row>
    <row r="114" spans="1:17" ht="12.75" customHeight="1" x14ac:dyDescent="0.2">
      <c r="A114" s="19">
        <v>3212</v>
      </c>
      <c r="B114" s="229" t="s">
        <v>58</v>
      </c>
      <c r="C114" s="51">
        <v>0</v>
      </c>
      <c r="D114" s="51">
        <v>0</v>
      </c>
      <c r="E114" s="51">
        <v>0</v>
      </c>
      <c r="F114" s="51">
        <v>622.85</v>
      </c>
      <c r="G114" s="226" t="e">
        <f t="shared" si="15"/>
        <v>#DIV/0!</v>
      </c>
      <c r="H114" s="226" t="e">
        <f t="shared" si="16"/>
        <v>#DIV/0!</v>
      </c>
      <c r="L114" s="8"/>
      <c r="M114" s="8"/>
      <c r="N114" s="8"/>
      <c r="O114" s="8"/>
      <c r="P114" s="8"/>
      <c r="Q114" s="2"/>
    </row>
    <row r="115" spans="1:17" ht="12.75" customHeight="1" x14ac:dyDescent="0.2">
      <c r="A115" s="19">
        <v>3213</v>
      </c>
      <c r="B115" s="30" t="s">
        <v>18</v>
      </c>
      <c r="C115" s="51">
        <v>0</v>
      </c>
      <c r="D115" s="51">
        <v>0</v>
      </c>
      <c r="E115" s="51">
        <v>0</v>
      </c>
      <c r="F115" s="51">
        <v>0</v>
      </c>
      <c r="G115" s="226" t="e">
        <f t="shared" si="15"/>
        <v>#DIV/0!</v>
      </c>
      <c r="H115" s="226" t="e">
        <f t="shared" si="16"/>
        <v>#DIV/0!</v>
      </c>
      <c r="L115" s="8"/>
      <c r="M115" s="8"/>
      <c r="N115" s="8"/>
      <c r="O115" s="8"/>
      <c r="P115" s="8"/>
      <c r="Q115" s="2"/>
    </row>
    <row r="116" spans="1:17" ht="20.25" customHeight="1" x14ac:dyDescent="0.2">
      <c r="A116" s="21" t="s">
        <v>61</v>
      </c>
      <c r="B116" s="27" t="s">
        <v>62</v>
      </c>
      <c r="C116" s="47">
        <f>C117+C123+C128</f>
        <v>300</v>
      </c>
      <c r="D116" s="47">
        <f t="shared" ref="D116:F116" si="45">D117+D123+D128</f>
        <v>663.61</v>
      </c>
      <c r="E116" s="47">
        <f t="shared" si="45"/>
        <v>1163.6100000000001</v>
      </c>
      <c r="F116" s="47">
        <f t="shared" si="45"/>
        <v>500</v>
      </c>
      <c r="G116" s="226">
        <f t="shared" si="15"/>
        <v>166.66666666666669</v>
      </c>
      <c r="H116" s="226">
        <f t="shared" si="16"/>
        <v>42.969723532798788</v>
      </c>
      <c r="L116" s="8"/>
      <c r="M116" s="8"/>
      <c r="N116" s="8"/>
      <c r="O116" s="8"/>
      <c r="P116" s="8"/>
      <c r="Q116" s="2"/>
    </row>
    <row r="117" spans="1:17" ht="19.5" customHeight="1" x14ac:dyDescent="0.2">
      <c r="A117" s="12" t="s">
        <v>63</v>
      </c>
      <c r="B117" s="13" t="s">
        <v>64</v>
      </c>
      <c r="C117" s="48">
        <f>C118</f>
        <v>0</v>
      </c>
      <c r="D117" s="48">
        <f t="shared" ref="D117:F119" si="46">D118</f>
        <v>663.61</v>
      </c>
      <c r="E117" s="48">
        <f t="shared" si="46"/>
        <v>663.61</v>
      </c>
      <c r="F117" s="48">
        <f t="shared" si="46"/>
        <v>0</v>
      </c>
      <c r="G117" s="226" t="e">
        <f t="shared" si="15"/>
        <v>#DIV/0!</v>
      </c>
      <c r="H117" s="226">
        <f t="shared" si="16"/>
        <v>0</v>
      </c>
      <c r="L117" s="8"/>
      <c r="M117" s="8"/>
      <c r="N117" s="8"/>
      <c r="O117" s="8"/>
      <c r="P117" s="8"/>
      <c r="Q117" s="2"/>
    </row>
    <row r="118" spans="1:17" ht="15" customHeight="1" x14ac:dyDescent="0.2">
      <c r="A118" s="14" t="s">
        <v>44</v>
      </c>
      <c r="B118" s="15" t="s">
        <v>45</v>
      </c>
      <c r="C118" s="49">
        <f>C119</f>
        <v>0</v>
      </c>
      <c r="D118" s="49">
        <f t="shared" si="46"/>
        <v>663.61</v>
      </c>
      <c r="E118" s="49">
        <f t="shared" si="46"/>
        <v>663.61</v>
      </c>
      <c r="F118" s="49">
        <f t="shared" si="46"/>
        <v>0</v>
      </c>
      <c r="G118" s="226" t="e">
        <f t="shared" ref="G118:G133" si="47">F118/C118*100</f>
        <v>#DIV/0!</v>
      </c>
      <c r="H118" s="226">
        <f t="shared" ref="H118:H133" si="48">F118/E118*100</f>
        <v>0</v>
      </c>
      <c r="L118" s="8"/>
      <c r="M118" s="8"/>
      <c r="N118" s="8"/>
      <c r="O118" s="8"/>
      <c r="P118" s="8"/>
      <c r="Q118" s="2"/>
    </row>
    <row r="119" spans="1:17" s="3" customFormat="1" ht="12.75" customHeight="1" x14ac:dyDescent="0.2">
      <c r="A119" s="16">
        <v>4</v>
      </c>
      <c r="B119" s="31" t="s">
        <v>65</v>
      </c>
      <c r="C119" s="50">
        <f>C120</f>
        <v>0</v>
      </c>
      <c r="D119" s="50">
        <f t="shared" si="46"/>
        <v>663.61</v>
      </c>
      <c r="E119" s="50">
        <f t="shared" si="46"/>
        <v>663.61</v>
      </c>
      <c r="F119" s="50">
        <f t="shared" si="46"/>
        <v>0</v>
      </c>
      <c r="G119" s="226" t="e">
        <f t="shared" si="47"/>
        <v>#DIV/0!</v>
      </c>
      <c r="H119" s="226">
        <f t="shared" si="48"/>
        <v>0</v>
      </c>
      <c r="L119" s="8"/>
      <c r="M119" s="8"/>
      <c r="N119" s="8"/>
      <c r="O119" s="8"/>
      <c r="P119" s="8"/>
      <c r="Q119" s="5"/>
    </row>
    <row r="120" spans="1:17" s="3" customFormat="1" ht="12.75" customHeight="1" x14ac:dyDescent="0.2">
      <c r="A120" s="16">
        <v>42</v>
      </c>
      <c r="B120" s="17" t="s">
        <v>66</v>
      </c>
      <c r="C120" s="50">
        <f>C121+C122</f>
        <v>0</v>
      </c>
      <c r="D120" s="50">
        <f t="shared" ref="D120:F120" si="49">D121+D122</f>
        <v>663.61</v>
      </c>
      <c r="E120" s="50">
        <f t="shared" ref="E120" si="50">E121+E122</f>
        <v>663.61</v>
      </c>
      <c r="F120" s="50">
        <f t="shared" si="49"/>
        <v>0</v>
      </c>
      <c r="G120" s="226" t="e">
        <f t="shared" si="47"/>
        <v>#DIV/0!</v>
      </c>
      <c r="H120" s="226">
        <f t="shared" si="48"/>
        <v>0</v>
      </c>
      <c r="L120" s="8"/>
      <c r="M120" s="8"/>
      <c r="N120" s="8"/>
      <c r="O120" s="8"/>
      <c r="P120" s="8"/>
      <c r="Q120" s="5"/>
    </row>
    <row r="121" spans="1:17" s="3" customFormat="1" x14ac:dyDescent="0.2">
      <c r="A121" s="22">
        <v>4221</v>
      </c>
      <c r="B121" s="20" t="s">
        <v>67</v>
      </c>
      <c r="C121" s="51">
        <v>0</v>
      </c>
      <c r="D121" s="51">
        <v>663.61</v>
      </c>
      <c r="E121" s="51">
        <v>663.61</v>
      </c>
      <c r="F121" s="51">
        <v>0</v>
      </c>
      <c r="G121" s="226" t="e">
        <f t="shared" si="47"/>
        <v>#DIV/0!</v>
      </c>
      <c r="H121" s="226">
        <f t="shared" si="48"/>
        <v>0</v>
      </c>
      <c r="L121" s="8"/>
      <c r="M121" s="8"/>
      <c r="N121" s="8"/>
      <c r="O121" s="8"/>
      <c r="P121" s="8"/>
      <c r="Q121" s="5"/>
    </row>
    <row r="122" spans="1:17" s="3" customFormat="1" x14ac:dyDescent="0.2">
      <c r="A122" s="24">
        <v>4227</v>
      </c>
      <c r="B122" s="20" t="s">
        <v>102</v>
      </c>
      <c r="C122" s="51">
        <v>0</v>
      </c>
      <c r="D122" s="51">
        <v>0</v>
      </c>
      <c r="E122" s="51">
        <v>0</v>
      </c>
      <c r="F122" s="51">
        <v>0</v>
      </c>
      <c r="G122" s="226" t="e">
        <f t="shared" si="47"/>
        <v>#DIV/0!</v>
      </c>
      <c r="H122" s="226" t="e">
        <f t="shared" si="48"/>
        <v>#DIV/0!</v>
      </c>
      <c r="L122" s="8"/>
      <c r="M122" s="8"/>
      <c r="N122" s="8"/>
      <c r="O122" s="8"/>
      <c r="P122" s="8"/>
      <c r="Q122" s="5"/>
    </row>
    <row r="123" spans="1:17" s="3" customFormat="1" ht="19.5" customHeight="1" x14ac:dyDescent="0.2">
      <c r="A123" s="12" t="s">
        <v>103</v>
      </c>
      <c r="B123" s="13" t="s">
        <v>104</v>
      </c>
      <c r="C123" s="48">
        <f>C124</f>
        <v>0</v>
      </c>
      <c r="D123" s="48">
        <f t="shared" ref="D123:F126" si="51">D124</f>
        <v>0</v>
      </c>
      <c r="E123" s="48">
        <f t="shared" si="51"/>
        <v>0</v>
      </c>
      <c r="F123" s="48">
        <f t="shared" si="51"/>
        <v>0</v>
      </c>
      <c r="G123" s="226" t="e">
        <f t="shared" si="47"/>
        <v>#DIV/0!</v>
      </c>
      <c r="H123" s="226" t="e">
        <f t="shared" si="48"/>
        <v>#DIV/0!</v>
      </c>
      <c r="L123" s="8"/>
      <c r="M123" s="8"/>
      <c r="N123" s="8"/>
      <c r="O123" s="8"/>
      <c r="P123" s="8"/>
      <c r="Q123" s="5"/>
    </row>
    <row r="124" spans="1:17" s="3" customFormat="1" ht="15" customHeight="1" x14ac:dyDescent="0.2">
      <c r="A124" s="14" t="s">
        <v>44</v>
      </c>
      <c r="B124" s="15" t="s">
        <v>45</v>
      </c>
      <c r="C124" s="49">
        <f>C125</f>
        <v>0</v>
      </c>
      <c r="D124" s="49">
        <f t="shared" si="51"/>
        <v>0</v>
      </c>
      <c r="E124" s="49">
        <f t="shared" si="51"/>
        <v>0</v>
      </c>
      <c r="F124" s="49">
        <f t="shared" si="51"/>
        <v>0</v>
      </c>
      <c r="G124" s="226" t="e">
        <f t="shared" si="47"/>
        <v>#DIV/0!</v>
      </c>
      <c r="H124" s="226" t="e">
        <f t="shared" si="48"/>
        <v>#DIV/0!</v>
      </c>
      <c r="L124" s="8"/>
      <c r="M124" s="8"/>
      <c r="N124" s="8"/>
      <c r="O124" s="8"/>
      <c r="P124" s="8"/>
      <c r="Q124" s="5"/>
    </row>
    <row r="125" spans="1:17" s="3" customFormat="1" x14ac:dyDescent="0.2">
      <c r="A125" s="16">
        <v>3</v>
      </c>
      <c r="B125" s="31" t="s">
        <v>65</v>
      </c>
      <c r="C125" s="50">
        <f>C126</f>
        <v>0</v>
      </c>
      <c r="D125" s="50">
        <f t="shared" si="51"/>
        <v>0</v>
      </c>
      <c r="E125" s="50">
        <f t="shared" si="51"/>
        <v>0</v>
      </c>
      <c r="F125" s="50">
        <f t="shared" si="51"/>
        <v>0</v>
      </c>
      <c r="G125" s="226" t="e">
        <f t="shared" si="47"/>
        <v>#DIV/0!</v>
      </c>
      <c r="H125" s="226" t="e">
        <f t="shared" si="48"/>
        <v>#DIV/0!</v>
      </c>
      <c r="L125" s="8"/>
      <c r="M125" s="8"/>
      <c r="N125" s="8"/>
      <c r="O125" s="8"/>
      <c r="P125" s="8"/>
      <c r="Q125" s="5"/>
    </row>
    <row r="126" spans="1:17" s="3" customFormat="1" ht="12.75" customHeight="1" x14ac:dyDescent="0.2">
      <c r="A126" s="16">
        <v>32</v>
      </c>
      <c r="B126" s="17" t="s">
        <v>66</v>
      </c>
      <c r="C126" s="50">
        <f>C127</f>
        <v>0</v>
      </c>
      <c r="D126" s="50">
        <f t="shared" si="51"/>
        <v>0</v>
      </c>
      <c r="E126" s="50">
        <f t="shared" si="51"/>
        <v>0</v>
      </c>
      <c r="F126" s="50">
        <f t="shared" si="51"/>
        <v>0</v>
      </c>
      <c r="G126" s="226" t="e">
        <f t="shared" si="47"/>
        <v>#DIV/0!</v>
      </c>
      <c r="H126" s="226" t="e">
        <f t="shared" si="48"/>
        <v>#DIV/0!</v>
      </c>
      <c r="L126" s="8"/>
      <c r="M126" s="8"/>
      <c r="N126" s="8"/>
      <c r="O126" s="8"/>
      <c r="P126" s="8"/>
      <c r="Q126" s="5"/>
    </row>
    <row r="127" spans="1:17" s="3" customFormat="1" x14ac:dyDescent="0.2">
      <c r="A127" s="22">
        <v>3225</v>
      </c>
      <c r="B127" s="20" t="s">
        <v>67</v>
      </c>
      <c r="C127" s="51">
        <v>0</v>
      </c>
      <c r="D127" s="51">
        <v>0</v>
      </c>
      <c r="E127" s="51">
        <v>0</v>
      </c>
      <c r="F127" s="51">
        <v>0</v>
      </c>
      <c r="G127" s="226" t="e">
        <f t="shared" si="47"/>
        <v>#DIV/0!</v>
      </c>
      <c r="H127" s="226" t="e">
        <f t="shared" si="48"/>
        <v>#DIV/0!</v>
      </c>
      <c r="L127" s="8"/>
      <c r="M127" s="8"/>
      <c r="N127" s="8"/>
      <c r="O127" s="8"/>
      <c r="P127" s="8"/>
      <c r="Q127" s="5"/>
    </row>
    <row r="128" spans="1:17" s="3" customFormat="1" ht="17.25" customHeight="1" x14ac:dyDescent="0.2">
      <c r="A128" s="12" t="s">
        <v>188</v>
      </c>
      <c r="B128" s="13" t="s">
        <v>189</v>
      </c>
      <c r="C128" s="48">
        <f>C129</f>
        <v>300</v>
      </c>
      <c r="D128" s="48">
        <f t="shared" ref="D128:F131" si="52">D129</f>
        <v>0</v>
      </c>
      <c r="E128" s="48">
        <f t="shared" si="52"/>
        <v>500</v>
      </c>
      <c r="F128" s="48">
        <f t="shared" si="52"/>
        <v>500</v>
      </c>
      <c r="G128" s="226">
        <f t="shared" si="47"/>
        <v>166.66666666666669</v>
      </c>
      <c r="H128" s="226">
        <f t="shared" si="48"/>
        <v>100</v>
      </c>
      <c r="L128" s="8"/>
      <c r="M128" s="8"/>
      <c r="N128" s="8"/>
      <c r="O128" s="8"/>
      <c r="P128" s="8"/>
      <c r="Q128" s="5"/>
    </row>
    <row r="129" spans="1:17" s="3" customFormat="1" ht="14.25" customHeight="1" x14ac:dyDescent="0.2">
      <c r="A129" s="14" t="s">
        <v>44</v>
      </c>
      <c r="B129" s="15" t="s">
        <v>45</v>
      </c>
      <c r="C129" s="49">
        <f>C130</f>
        <v>300</v>
      </c>
      <c r="D129" s="49">
        <f t="shared" si="52"/>
        <v>0</v>
      </c>
      <c r="E129" s="49">
        <f t="shared" si="52"/>
        <v>500</v>
      </c>
      <c r="F129" s="49">
        <f t="shared" si="52"/>
        <v>500</v>
      </c>
      <c r="G129" s="226">
        <f t="shared" si="47"/>
        <v>166.66666666666669</v>
      </c>
      <c r="H129" s="226">
        <f t="shared" si="48"/>
        <v>100</v>
      </c>
      <c r="L129" s="8"/>
      <c r="M129" s="8"/>
      <c r="N129" s="8"/>
      <c r="O129" s="8"/>
      <c r="P129" s="8"/>
      <c r="Q129" s="5"/>
    </row>
    <row r="130" spans="1:17" s="3" customFormat="1" x14ac:dyDescent="0.2">
      <c r="A130" s="16">
        <v>4</v>
      </c>
      <c r="B130" s="31" t="s">
        <v>65</v>
      </c>
      <c r="C130" s="50">
        <f>C131</f>
        <v>300</v>
      </c>
      <c r="D130" s="50">
        <f t="shared" si="52"/>
        <v>0</v>
      </c>
      <c r="E130" s="50">
        <f t="shared" si="52"/>
        <v>500</v>
      </c>
      <c r="F130" s="50">
        <f t="shared" si="52"/>
        <v>500</v>
      </c>
      <c r="G130" s="226">
        <f t="shared" si="47"/>
        <v>166.66666666666669</v>
      </c>
      <c r="H130" s="226">
        <f t="shared" si="48"/>
        <v>100</v>
      </c>
      <c r="L130" s="8"/>
      <c r="M130" s="8"/>
      <c r="N130" s="8"/>
      <c r="O130" s="8"/>
      <c r="P130" s="8"/>
      <c r="Q130" s="5"/>
    </row>
    <row r="131" spans="1:17" s="3" customFormat="1" ht="12.75" customHeight="1" x14ac:dyDescent="0.2">
      <c r="A131" s="16">
        <v>42</v>
      </c>
      <c r="B131" s="17" t="s">
        <v>66</v>
      </c>
      <c r="C131" s="50">
        <f>C132</f>
        <v>300</v>
      </c>
      <c r="D131" s="50">
        <f t="shared" si="52"/>
        <v>0</v>
      </c>
      <c r="E131" s="50">
        <f t="shared" si="52"/>
        <v>500</v>
      </c>
      <c r="F131" s="50">
        <f t="shared" si="52"/>
        <v>500</v>
      </c>
      <c r="G131" s="226">
        <f t="shared" si="47"/>
        <v>166.66666666666669</v>
      </c>
      <c r="H131" s="226">
        <f t="shared" si="48"/>
        <v>100</v>
      </c>
      <c r="L131" s="8"/>
      <c r="M131" s="8"/>
      <c r="N131" s="8"/>
      <c r="O131" s="8"/>
      <c r="P131" s="8"/>
      <c r="Q131" s="5"/>
    </row>
    <row r="132" spans="1:17" s="3" customFormat="1" x14ac:dyDescent="0.2">
      <c r="A132" s="24">
        <v>4241</v>
      </c>
      <c r="B132" s="20" t="s">
        <v>93</v>
      </c>
      <c r="C132" s="51">
        <v>300</v>
      </c>
      <c r="D132" s="51">
        <v>0</v>
      </c>
      <c r="E132" s="51">
        <v>500</v>
      </c>
      <c r="F132" s="51">
        <v>500</v>
      </c>
      <c r="G132" s="226">
        <f t="shared" si="47"/>
        <v>166.66666666666669</v>
      </c>
      <c r="H132" s="226">
        <f t="shared" si="48"/>
        <v>100</v>
      </c>
      <c r="L132" s="8"/>
      <c r="M132" s="8"/>
      <c r="N132" s="8"/>
      <c r="O132" s="8"/>
      <c r="P132" s="8"/>
      <c r="Q132" s="5"/>
    </row>
    <row r="133" spans="1:17" s="3" customFormat="1" ht="25.5" customHeight="1" x14ac:dyDescent="0.2">
      <c r="A133" s="21" t="s">
        <v>68</v>
      </c>
      <c r="B133" s="11" t="s">
        <v>69</v>
      </c>
      <c r="C133" s="47">
        <f t="shared" ref="C133:F137" si="53">C134</f>
        <v>0</v>
      </c>
      <c r="D133" s="47">
        <f t="shared" si="53"/>
        <v>1327.23</v>
      </c>
      <c r="E133" s="47">
        <f t="shared" si="53"/>
        <v>1327.23</v>
      </c>
      <c r="F133" s="47">
        <f t="shared" si="53"/>
        <v>725.25</v>
      </c>
      <c r="G133" s="226" t="e">
        <f t="shared" si="47"/>
        <v>#DIV/0!</v>
      </c>
      <c r="H133" s="226">
        <f t="shared" si="48"/>
        <v>54.643882371555797</v>
      </c>
      <c r="L133" s="8"/>
      <c r="M133" s="8"/>
      <c r="N133" s="8"/>
      <c r="O133" s="8"/>
      <c r="P133" s="8"/>
      <c r="Q133" s="5"/>
    </row>
    <row r="134" spans="1:17" s="3" customFormat="1" ht="24.75" customHeight="1" x14ac:dyDescent="0.2">
      <c r="A134" s="12" t="s">
        <v>14</v>
      </c>
      <c r="B134" s="13" t="s">
        <v>69</v>
      </c>
      <c r="C134" s="48">
        <f>C136</f>
        <v>0</v>
      </c>
      <c r="D134" s="48">
        <f>D136</f>
        <v>1327.23</v>
      </c>
      <c r="E134" s="48">
        <f>E136</f>
        <v>1327.23</v>
      </c>
      <c r="F134" s="48">
        <f>F136</f>
        <v>725.25</v>
      </c>
      <c r="G134" s="226" t="e">
        <f t="shared" ref="G134:G140" si="54">F134/C134*100</f>
        <v>#DIV/0!</v>
      </c>
      <c r="H134" s="226">
        <f t="shared" ref="H134:H142" si="55">F134/E134*100</f>
        <v>54.643882371555797</v>
      </c>
      <c r="L134" s="8"/>
      <c r="M134" s="8"/>
      <c r="N134" s="8"/>
      <c r="O134" s="8"/>
      <c r="P134" s="8"/>
      <c r="Q134" s="5"/>
    </row>
    <row r="135" spans="1:17" s="3" customFormat="1" ht="15" customHeight="1" x14ac:dyDescent="0.2">
      <c r="A135" s="14" t="s">
        <v>44</v>
      </c>
      <c r="B135" s="15" t="s">
        <v>45</v>
      </c>
      <c r="C135" s="49">
        <f>C136</f>
        <v>0</v>
      </c>
      <c r="D135" s="49">
        <f t="shared" ref="D135:F135" si="56">D136</f>
        <v>1327.23</v>
      </c>
      <c r="E135" s="49">
        <f t="shared" si="56"/>
        <v>1327.23</v>
      </c>
      <c r="F135" s="49">
        <f t="shared" si="56"/>
        <v>725.25</v>
      </c>
      <c r="G135" s="226" t="e">
        <f t="shared" si="54"/>
        <v>#DIV/0!</v>
      </c>
      <c r="H135" s="226">
        <f t="shared" si="55"/>
        <v>54.643882371555797</v>
      </c>
      <c r="L135" s="8"/>
      <c r="M135" s="8"/>
      <c r="N135" s="8"/>
      <c r="O135" s="8"/>
      <c r="P135" s="8"/>
      <c r="Q135" s="5"/>
    </row>
    <row r="136" spans="1:17" x14ac:dyDescent="0.2">
      <c r="A136" s="16">
        <v>3</v>
      </c>
      <c r="B136" s="17" t="s">
        <v>7</v>
      </c>
      <c r="C136" s="50">
        <f>C137</f>
        <v>0</v>
      </c>
      <c r="D136" s="50">
        <f t="shared" si="53"/>
        <v>1327.23</v>
      </c>
      <c r="E136" s="50">
        <f t="shared" si="53"/>
        <v>1327.23</v>
      </c>
      <c r="F136" s="50">
        <f t="shared" si="53"/>
        <v>725.25</v>
      </c>
      <c r="G136" s="226" t="e">
        <f t="shared" si="54"/>
        <v>#DIV/0!</v>
      </c>
      <c r="H136" s="226">
        <f t="shared" si="55"/>
        <v>54.643882371555797</v>
      </c>
      <c r="L136" s="8"/>
      <c r="M136" s="8"/>
      <c r="N136" s="8"/>
      <c r="O136" s="8"/>
      <c r="P136" s="8"/>
      <c r="Q136" s="2"/>
    </row>
    <row r="137" spans="1:17" x14ac:dyDescent="0.2">
      <c r="A137" s="16">
        <v>32</v>
      </c>
      <c r="B137" s="17" t="s">
        <v>8</v>
      </c>
      <c r="C137" s="50">
        <f>C138</f>
        <v>0</v>
      </c>
      <c r="D137" s="50">
        <f t="shared" si="53"/>
        <v>1327.23</v>
      </c>
      <c r="E137" s="50">
        <f t="shared" si="53"/>
        <v>1327.23</v>
      </c>
      <c r="F137" s="50">
        <f t="shared" si="53"/>
        <v>725.25</v>
      </c>
      <c r="G137" s="226" t="e">
        <f t="shared" si="54"/>
        <v>#DIV/0!</v>
      </c>
      <c r="H137" s="226">
        <f t="shared" si="55"/>
        <v>54.643882371555797</v>
      </c>
      <c r="L137" s="8"/>
      <c r="M137" s="8"/>
      <c r="N137" s="8"/>
      <c r="O137" s="8"/>
      <c r="P137" s="8"/>
      <c r="Q137" s="2"/>
    </row>
    <row r="138" spans="1:17" x14ac:dyDescent="0.2">
      <c r="A138" s="22">
        <v>3232</v>
      </c>
      <c r="B138" s="20" t="s">
        <v>41</v>
      </c>
      <c r="C138" s="51">
        <v>0</v>
      </c>
      <c r="D138" s="54">
        <v>1327.23</v>
      </c>
      <c r="E138" s="54">
        <v>1327.23</v>
      </c>
      <c r="F138" s="52">
        <v>725.25</v>
      </c>
      <c r="G138" s="226" t="e">
        <f t="shared" si="54"/>
        <v>#DIV/0!</v>
      </c>
      <c r="H138" s="226">
        <f t="shared" si="55"/>
        <v>54.643882371555797</v>
      </c>
      <c r="L138" s="8"/>
      <c r="M138" s="8"/>
      <c r="N138" s="8"/>
      <c r="O138" s="8"/>
      <c r="P138" s="8"/>
      <c r="Q138" s="2"/>
    </row>
    <row r="139" spans="1:17" x14ac:dyDescent="0.2">
      <c r="A139" s="6" t="s">
        <v>70</v>
      </c>
      <c r="B139" s="7"/>
      <c r="C139" s="56">
        <f>C140</f>
        <v>685733.57000000007</v>
      </c>
      <c r="D139" s="56">
        <f t="shared" ref="D139:F139" si="57">D140</f>
        <v>658954.00000000012</v>
      </c>
      <c r="E139" s="56">
        <f t="shared" si="57"/>
        <v>651071.46</v>
      </c>
      <c r="F139" s="56">
        <f t="shared" si="57"/>
        <v>905738.45000000007</v>
      </c>
      <c r="G139" s="227">
        <f t="shared" si="54"/>
        <v>132.08314272845064</v>
      </c>
      <c r="H139" s="227">
        <f t="shared" si="55"/>
        <v>139.11505965873548</v>
      </c>
      <c r="L139" s="8"/>
      <c r="M139" s="8"/>
      <c r="N139" s="8"/>
      <c r="O139" s="8"/>
      <c r="P139" s="8"/>
      <c r="Q139" s="9"/>
    </row>
    <row r="140" spans="1:17" ht="24" customHeight="1" x14ac:dyDescent="0.2">
      <c r="A140" s="21" t="s">
        <v>71</v>
      </c>
      <c r="B140" s="27" t="s">
        <v>72</v>
      </c>
      <c r="C140" s="47">
        <f>C141+C173+C182+C188+C197+C206+C223+C228</f>
        <v>685733.57000000007</v>
      </c>
      <c r="D140" s="47">
        <f>D141+D173+D182+D188+D197+D206+D223+D228</f>
        <v>658954.00000000012</v>
      </c>
      <c r="E140" s="47">
        <f>E141+E173+E182+E188+E197+E206+E223+E228</f>
        <v>651071.46</v>
      </c>
      <c r="F140" s="47">
        <f>F141+F173+F182+F188+F197+F206+F223+F228</f>
        <v>905738.45000000007</v>
      </c>
      <c r="G140" s="226">
        <f t="shared" si="54"/>
        <v>132.08314272845064</v>
      </c>
      <c r="H140" s="226">
        <f t="shared" si="55"/>
        <v>139.11505965873548</v>
      </c>
      <c r="L140" s="8"/>
      <c r="M140" s="8"/>
      <c r="N140" s="8"/>
      <c r="O140" s="8"/>
      <c r="P140" s="8"/>
      <c r="Q140" s="2"/>
    </row>
    <row r="141" spans="1:17" ht="18" customHeight="1" x14ac:dyDescent="0.2">
      <c r="A141" s="12" t="s">
        <v>14</v>
      </c>
      <c r="B141" s="13" t="s">
        <v>7</v>
      </c>
      <c r="C141" s="48">
        <f>C142+C155</f>
        <v>8916.51</v>
      </c>
      <c r="D141" s="48">
        <f>D142+D155</f>
        <v>10309.41</v>
      </c>
      <c r="E141" s="48">
        <f>E142+E155</f>
        <v>2070</v>
      </c>
      <c r="F141" s="48">
        <f>F142+F155</f>
        <v>1367.49</v>
      </c>
      <c r="G141" s="226">
        <f t="shared" ref="G141:G195" si="58">F141/C141*100</f>
        <v>15.336605914197371</v>
      </c>
      <c r="H141" s="226">
        <f t="shared" si="55"/>
        <v>66.062318840579721</v>
      </c>
      <c r="L141" s="8"/>
      <c r="M141" s="8"/>
      <c r="N141" s="8"/>
      <c r="O141" s="8"/>
      <c r="P141" s="8"/>
      <c r="Q141" s="2"/>
    </row>
    <row r="142" spans="1:17" ht="15" customHeight="1" x14ac:dyDescent="0.2">
      <c r="A142" s="14" t="s">
        <v>73</v>
      </c>
      <c r="B142" s="15" t="s">
        <v>74</v>
      </c>
      <c r="C142" s="49">
        <f>C143</f>
        <v>1967.8300000000002</v>
      </c>
      <c r="D142" s="49">
        <f t="shared" ref="D142:F142" si="59">D143</f>
        <v>1573.27</v>
      </c>
      <c r="E142" s="49">
        <f t="shared" si="59"/>
        <v>1570</v>
      </c>
      <c r="F142" s="49">
        <f t="shared" si="59"/>
        <v>1187.51</v>
      </c>
      <c r="G142" s="226">
        <f t="shared" si="58"/>
        <v>60.346168114115542</v>
      </c>
      <c r="H142" s="226">
        <f t="shared" si="55"/>
        <v>75.63757961783439</v>
      </c>
      <c r="L142" s="8"/>
      <c r="M142" s="8"/>
      <c r="N142" s="8"/>
      <c r="O142" s="8"/>
      <c r="P142" s="8"/>
      <c r="Q142" s="2"/>
    </row>
    <row r="143" spans="1:17" x14ac:dyDescent="0.2">
      <c r="A143" s="25">
        <v>3</v>
      </c>
      <c r="B143" s="26" t="s">
        <v>7</v>
      </c>
      <c r="C143" s="55">
        <f>C144+C153</f>
        <v>1967.8300000000002</v>
      </c>
      <c r="D143" s="55">
        <f>D144+D153</f>
        <v>1573.27</v>
      </c>
      <c r="E143" s="55">
        <f>E144+E153</f>
        <v>1570</v>
      </c>
      <c r="F143" s="55">
        <f>F144+F153</f>
        <v>1187.51</v>
      </c>
      <c r="G143" s="226">
        <f t="shared" si="58"/>
        <v>60.346168114115542</v>
      </c>
      <c r="H143" s="226">
        <f t="shared" ref="H143:H197" si="60">F143/E143*100</f>
        <v>75.63757961783439</v>
      </c>
      <c r="L143" s="8"/>
      <c r="M143" s="8"/>
      <c r="N143" s="8"/>
      <c r="O143" s="8"/>
      <c r="P143" s="8"/>
      <c r="Q143" s="2"/>
    </row>
    <row r="144" spans="1:17" x14ac:dyDescent="0.2">
      <c r="A144" s="16">
        <v>32</v>
      </c>
      <c r="B144" s="17" t="s">
        <v>8</v>
      </c>
      <c r="C144" s="50">
        <f>SUM(C145:C152)</f>
        <v>1955.92</v>
      </c>
      <c r="D144" s="50">
        <f>SUM(D145:D152)</f>
        <v>1560</v>
      </c>
      <c r="E144" s="50">
        <f>SUM(E145:E152)</f>
        <v>1560</v>
      </c>
      <c r="F144" s="50">
        <f>SUM(F145:F152)</f>
        <v>1187.51</v>
      </c>
      <c r="G144" s="226">
        <f t="shared" si="58"/>
        <v>60.713628369258451</v>
      </c>
      <c r="H144" s="226">
        <f t="shared" si="60"/>
        <v>76.122435897435892</v>
      </c>
      <c r="L144" s="8"/>
      <c r="M144" s="8"/>
      <c r="N144" s="8"/>
      <c r="O144" s="8"/>
      <c r="P144" s="8"/>
      <c r="Q144" s="2"/>
    </row>
    <row r="145" spans="1:17" x14ac:dyDescent="0.2">
      <c r="A145" s="22">
        <v>3211</v>
      </c>
      <c r="B145" s="20" t="s">
        <v>17</v>
      </c>
      <c r="C145" s="51">
        <v>6.48</v>
      </c>
      <c r="D145" s="51">
        <v>0</v>
      </c>
      <c r="E145" s="51">
        <v>0</v>
      </c>
      <c r="F145" s="51">
        <v>43.6</v>
      </c>
      <c r="G145" s="226">
        <f t="shared" si="58"/>
        <v>672.83950617283949</v>
      </c>
      <c r="H145" s="226" t="e">
        <f t="shared" si="60"/>
        <v>#DIV/0!</v>
      </c>
      <c r="L145" s="8"/>
      <c r="M145" s="8"/>
      <c r="N145" s="8"/>
      <c r="O145" s="8"/>
      <c r="P145" s="8"/>
      <c r="Q145" s="2"/>
    </row>
    <row r="146" spans="1:17" x14ac:dyDescent="0.2">
      <c r="A146" s="22">
        <v>3221</v>
      </c>
      <c r="B146" s="20" t="s">
        <v>20</v>
      </c>
      <c r="C146" s="51">
        <v>207.61</v>
      </c>
      <c r="D146" s="51">
        <v>200</v>
      </c>
      <c r="E146" s="51">
        <v>200</v>
      </c>
      <c r="F146" s="52">
        <v>0</v>
      </c>
      <c r="G146" s="226">
        <f t="shared" si="58"/>
        <v>0</v>
      </c>
      <c r="H146" s="226">
        <f t="shared" si="60"/>
        <v>0</v>
      </c>
      <c r="L146" s="8"/>
      <c r="M146" s="8"/>
      <c r="N146" s="8"/>
      <c r="O146" s="8"/>
      <c r="P146" s="8"/>
      <c r="Q146" s="2"/>
    </row>
    <row r="147" spans="1:17" x14ac:dyDescent="0.2">
      <c r="A147" s="19">
        <v>3231</v>
      </c>
      <c r="B147" s="20" t="s">
        <v>24</v>
      </c>
      <c r="C147" s="54">
        <v>9.64</v>
      </c>
      <c r="D147" s="54">
        <v>0</v>
      </c>
      <c r="E147" s="54">
        <v>0</v>
      </c>
      <c r="F147" s="54">
        <v>0</v>
      </c>
      <c r="G147" s="226">
        <f t="shared" si="58"/>
        <v>0</v>
      </c>
      <c r="H147" s="226" t="e">
        <f t="shared" si="60"/>
        <v>#DIV/0!</v>
      </c>
      <c r="L147" s="8"/>
      <c r="M147" s="8"/>
      <c r="N147" s="8"/>
      <c r="O147" s="8"/>
      <c r="P147" s="8"/>
      <c r="Q147" s="2"/>
    </row>
    <row r="148" spans="1:17" x14ac:dyDescent="0.2">
      <c r="A148" s="22">
        <v>3232</v>
      </c>
      <c r="B148" s="20" t="s">
        <v>41</v>
      </c>
      <c r="C148" s="54">
        <v>29.7</v>
      </c>
      <c r="D148" s="54">
        <v>0</v>
      </c>
      <c r="E148" s="54">
        <v>0</v>
      </c>
      <c r="F148" s="54">
        <v>0</v>
      </c>
      <c r="G148" s="226">
        <f t="shared" si="58"/>
        <v>0</v>
      </c>
      <c r="H148" s="226" t="e">
        <f t="shared" si="60"/>
        <v>#DIV/0!</v>
      </c>
      <c r="L148" s="8"/>
      <c r="M148" s="8"/>
      <c r="N148" s="8"/>
      <c r="O148" s="8"/>
      <c r="P148" s="8"/>
      <c r="Q148" s="2"/>
    </row>
    <row r="149" spans="1:17" x14ac:dyDescent="0.2">
      <c r="A149" s="22">
        <v>3239</v>
      </c>
      <c r="B149" s="20" t="s">
        <v>30</v>
      </c>
      <c r="C149" s="54">
        <v>235</v>
      </c>
      <c r="D149" s="54">
        <v>0</v>
      </c>
      <c r="E149" s="54">
        <v>0</v>
      </c>
      <c r="F149" s="54">
        <v>195.31</v>
      </c>
      <c r="G149" s="226">
        <f t="shared" si="58"/>
        <v>83.110638297872342</v>
      </c>
      <c r="H149" s="226" t="e">
        <f t="shared" si="60"/>
        <v>#DIV/0!</v>
      </c>
      <c r="L149" s="8"/>
      <c r="M149" s="8"/>
      <c r="N149" s="8"/>
      <c r="O149" s="8"/>
      <c r="P149" s="8"/>
      <c r="Q149" s="2"/>
    </row>
    <row r="150" spans="1:17" x14ac:dyDescent="0.2">
      <c r="A150" s="22">
        <v>3292</v>
      </c>
      <c r="B150" s="20" t="s">
        <v>75</v>
      </c>
      <c r="C150" s="51">
        <v>860</v>
      </c>
      <c r="D150" s="51">
        <v>860</v>
      </c>
      <c r="E150" s="51">
        <v>860</v>
      </c>
      <c r="F150" s="52">
        <v>840</v>
      </c>
      <c r="G150" s="226">
        <f t="shared" si="58"/>
        <v>97.674418604651152</v>
      </c>
      <c r="H150" s="226">
        <f t="shared" si="60"/>
        <v>97.674418604651152</v>
      </c>
      <c r="L150" s="8"/>
      <c r="M150" s="8"/>
      <c r="N150" s="8"/>
      <c r="O150" s="8"/>
      <c r="P150" s="8"/>
      <c r="Q150" s="2"/>
    </row>
    <row r="151" spans="1:17" x14ac:dyDescent="0.2">
      <c r="A151" s="22">
        <v>3294</v>
      </c>
      <c r="B151" s="20" t="s">
        <v>173</v>
      </c>
      <c r="C151" s="51">
        <v>13.27</v>
      </c>
      <c r="D151" s="51">
        <v>0</v>
      </c>
      <c r="E151" s="51">
        <v>0</v>
      </c>
      <c r="F151" s="52">
        <v>0</v>
      </c>
      <c r="G151" s="226">
        <f t="shared" si="58"/>
        <v>0</v>
      </c>
      <c r="H151" s="226" t="e">
        <f t="shared" si="60"/>
        <v>#DIV/0!</v>
      </c>
      <c r="L151" s="8"/>
      <c r="M151" s="8"/>
      <c r="N151" s="8"/>
      <c r="O151" s="8"/>
      <c r="P151" s="8"/>
      <c r="Q151" s="2"/>
    </row>
    <row r="152" spans="1:17" x14ac:dyDescent="0.2">
      <c r="A152" s="22">
        <v>3299</v>
      </c>
      <c r="B152" s="20" t="s">
        <v>34</v>
      </c>
      <c r="C152" s="51">
        <v>594.22</v>
      </c>
      <c r="D152" s="51">
        <v>500</v>
      </c>
      <c r="E152" s="51">
        <v>500</v>
      </c>
      <c r="F152" s="52">
        <v>108.6</v>
      </c>
      <c r="G152" s="226">
        <f t="shared" si="58"/>
        <v>18.276059371949781</v>
      </c>
      <c r="H152" s="226">
        <f t="shared" si="60"/>
        <v>21.72</v>
      </c>
      <c r="L152" s="8"/>
      <c r="M152" s="8"/>
      <c r="N152" s="8"/>
      <c r="O152" s="8"/>
      <c r="P152" s="8"/>
      <c r="Q152" s="2"/>
    </row>
    <row r="153" spans="1:17" x14ac:dyDescent="0.2">
      <c r="A153" s="16">
        <v>34</v>
      </c>
      <c r="B153" s="17" t="s">
        <v>35</v>
      </c>
      <c r="C153" s="50">
        <f>C154</f>
        <v>11.91</v>
      </c>
      <c r="D153" s="50">
        <f t="shared" ref="D153:F153" si="61">D154</f>
        <v>13.27</v>
      </c>
      <c r="E153" s="50">
        <f t="shared" si="61"/>
        <v>10</v>
      </c>
      <c r="F153" s="50">
        <f t="shared" si="61"/>
        <v>0</v>
      </c>
      <c r="G153" s="226">
        <f t="shared" si="58"/>
        <v>0</v>
      </c>
      <c r="H153" s="226">
        <f t="shared" si="60"/>
        <v>0</v>
      </c>
      <c r="L153" s="8"/>
      <c r="M153" s="8"/>
      <c r="N153" s="8"/>
      <c r="O153" s="8"/>
      <c r="P153" s="8"/>
      <c r="Q153" s="2"/>
    </row>
    <row r="154" spans="1:17" x14ac:dyDescent="0.2">
      <c r="A154" s="32">
        <v>3434</v>
      </c>
      <c r="B154" s="20" t="s">
        <v>76</v>
      </c>
      <c r="C154" s="51">
        <v>11.91</v>
      </c>
      <c r="D154" s="51">
        <v>13.27</v>
      </c>
      <c r="E154" s="51">
        <v>10</v>
      </c>
      <c r="F154" s="51">
        <v>0</v>
      </c>
      <c r="G154" s="226">
        <f t="shared" si="58"/>
        <v>0</v>
      </c>
      <c r="H154" s="226">
        <f t="shared" si="60"/>
        <v>0</v>
      </c>
      <c r="L154" s="8"/>
      <c r="M154" s="8"/>
      <c r="N154" s="8"/>
      <c r="O154" s="8"/>
      <c r="P154" s="8"/>
      <c r="Q154" s="2"/>
    </row>
    <row r="155" spans="1:17" ht="15" customHeight="1" x14ac:dyDescent="0.2">
      <c r="A155" s="14" t="s">
        <v>77</v>
      </c>
      <c r="B155" s="15" t="s">
        <v>78</v>
      </c>
      <c r="C155" s="49">
        <f>C156</f>
        <v>6948.68</v>
      </c>
      <c r="D155" s="49">
        <f t="shared" ref="D155:F155" si="62">D156</f>
        <v>8736.14</v>
      </c>
      <c r="E155" s="49">
        <f t="shared" si="62"/>
        <v>500</v>
      </c>
      <c r="F155" s="49">
        <f t="shared" si="62"/>
        <v>179.98</v>
      </c>
      <c r="G155" s="226">
        <f t="shared" si="58"/>
        <v>2.590132226552381</v>
      </c>
      <c r="H155" s="226">
        <f t="shared" si="60"/>
        <v>35.996000000000002</v>
      </c>
      <c r="L155" s="8"/>
      <c r="M155" s="8"/>
      <c r="N155" s="8"/>
      <c r="O155" s="8"/>
      <c r="P155" s="8"/>
      <c r="Q155" s="2"/>
    </row>
    <row r="156" spans="1:17" ht="12.75" customHeight="1" x14ac:dyDescent="0.2">
      <c r="A156" s="25">
        <v>3</v>
      </c>
      <c r="B156" s="26" t="s">
        <v>7</v>
      </c>
      <c r="C156" s="55">
        <f>C157+C170</f>
        <v>6948.68</v>
      </c>
      <c r="D156" s="55">
        <f>D157+D170</f>
        <v>8736.14</v>
      </c>
      <c r="E156" s="55">
        <f>E157+E170</f>
        <v>500</v>
      </c>
      <c r="F156" s="55">
        <f>F157+F170</f>
        <v>179.98</v>
      </c>
      <c r="G156" s="226">
        <f t="shared" si="58"/>
        <v>2.590132226552381</v>
      </c>
      <c r="H156" s="226">
        <f t="shared" si="60"/>
        <v>35.996000000000002</v>
      </c>
      <c r="L156" s="8"/>
      <c r="M156" s="8"/>
      <c r="N156" s="8"/>
      <c r="O156" s="8"/>
      <c r="P156" s="8"/>
      <c r="Q156" s="2"/>
    </row>
    <row r="157" spans="1:17" ht="12.75" customHeight="1" x14ac:dyDescent="0.2">
      <c r="A157" s="16">
        <v>32</v>
      </c>
      <c r="B157" s="17" t="s">
        <v>8</v>
      </c>
      <c r="C157" s="50">
        <f>SUM(C158:C169)</f>
        <v>6948.68</v>
      </c>
      <c r="D157" s="50">
        <f>SUM(D158:D169)</f>
        <v>8736.14</v>
      </c>
      <c r="E157" s="50">
        <f>SUM(E158:E169)</f>
        <v>500</v>
      </c>
      <c r="F157" s="50">
        <f>SUM(F158:F169)</f>
        <v>179.98</v>
      </c>
      <c r="G157" s="226">
        <f t="shared" si="58"/>
        <v>2.590132226552381</v>
      </c>
      <c r="H157" s="226">
        <f t="shared" si="60"/>
        <v>35.996000000000002</v>
      </c>
      <c r="L157" s="8"/>
      <c r="M157" s="8"/>
      <c r="N157" s="8"/>
      <c r="O157" s="8"/>
      <c r="P157" s="8"/>
      <c r="Q157" s="2"/>
    </row>
    <row r="158" spans="1:17" ht="12.75" customHeight="1" x14ac:dyDescent="0.2">
      <c r="A158" s="22">
        <v>3211</v>
      </c>
      <c r="B158" s="20" t="s">
        <v>17</v>
      </c>
      <c r="C158" s="51">
        <v>0</v>
      </c>
      <c r="D158" s="51">
        <v>0</v>
      </c>
      <c r="E158" s="51">
        <v>0</v>
      </c>
      <c r="F158" s="51">
        <v>0</v>
      </c>
      <c r="G158" s="226" t="e">
        <f t="shared" si="58"/>
        <v>#DIV/0!</v>
      </c>
      <c r="H158" s="226" t="e">
        <f t="shared" si="60"/>
        <v>#DIV/0!</v>
      </c>
      <c r="L158" s="8"/>
      <c r="M158" s="8"/>
      <c r="N158" s="8"/>
      <c r="O158" s="8"/>
      <c r="P158" s="8"/>
      <c r="Q158" s="2"/>
    </row>
    <row r="159" spans="1:17" ht="12.75" customHeight="1" x14ac:dyDescent="0.2">
      <c r="A159" s="22">
        <v>3213</v>
      </c>
      <c r="B159" s="20" t="s">
        <v>18</v>
      </c>
      <c r="C159" s="51">
        <v>0</v>
      </c>
      <c r="D159" s="51">
        <v>0</v>
      </c>
      <c r="E159" s="51">
        <v>0</v>
      </c>
      <c r="F159" s="51">
        <v>0</v>
      </c>
      <c r="G159" s="226" t="e">
        <f t="shared" si="58"/>
        <v>#DIV/0!</v>
      </c>
      <c r="H159" s="226" t="e">
        <f t="shared" si="60"/>
        <v>#DIV/0!</v>
      </c>
      <c r="L159" s="8"/>
      <c r="M159" s="8"/>
      <c r="N159" s="8"/>
      <c r="O159" s="8"/>
      <c r="P159" s="8"/>
      <c r="Q159" s="2"/>
    </row>
    <row r="160" spans="1:17" ht="12.75" customHeight="1" x14ac:dyDescent="0.2">
      <c r="A160" s="22">
        <v>3221</v>
      </c>
      <c r="B160" s="20" t="s">
        <v>20</v>
      </c>
      <c r="C160" s="51">
        <v>0</v>
      </c>
      <c r="D160" s="51">
        <v>0</v>
      </c>
      <c r="E160" s="51">
        <v>0</v>
      </c>
      <c r="F160" s="52">
        <v>0</v>
      </c>
      <c r="G160" s="226" t="e">
        <f t="shared" si="58"/>
        <v>#DIV/0!</v>
      </c>
      <c r="H160" s="226" t="e">
        <f t="shared" si="60"/>
        <v>#DIV/0!</v>
      </c>
      <c r="L160" s="8"/>
      <c r="M160" s="8"/>
      <c r="N160" s="8"/>
      <c r="O160" s="8"/>
      <c r="P160" s="8"/>
      <c r="Q160" s="2"/>
    </row>
    <row r="161" spans="1:17" ht="12.75" customHeight="1" x14ac:dyDescent="0.2">
      <c r="A161" s="22">
        <v>3223</v>
      </c>
      <c r="B161" s="20" t="s">
        <v>21</v>
      </c>
      <c r="C161" s="51">
        <v>3488.96</v>
      </c>
      <c r="D161" s="51">
        <v>6636.14</v>
      </c>
      <c r="E161" s="51">
        <v>500</v>
      </c>
      <c r="F161" s="51">
        <v>0</v>
      </c>
      <c r="G161" s="226">
        <f t="shared" si="58"/>
        <v>0</v>
      </c>
      <c r="H161" s="226">
        <f t="shared" si="60"/>
        <v>0</v>
      </c>
      <c r="L161" s="8"/>
      <c r="M161" s="8"/>
      <c r="N161" s="8"/>
      <c r="O161" s="8"/>
      <c r="P161" s="8"/>
      <c r="Q161" s="2"/>
    </row>
    <row r="162" spans="1:17" ht="12.75" customHeight="1" x14ac:dyDescent="0.2">
      <c r="A162" s="22">
        <v>3224</v>
      </c>
      <c r="B162" s="20" t="s">
        <v>40</v>
      </c>
      <c r="C162" s="51">
        <v>387.99</v>
      </c>
      <c r="D162" s="51">
        <v>0</v>
      </c>
      <c r="E162" s="51">
        <v>0</v>
      </c>
      <c r="F162" s="51">
        <v>0</v>
      </c>
      <c r="G162" s="226">
        <f t="shared" si="58"/>
        <v>0</v>
      </c>
      <c r="H162" s="226" t="e">
        <f t="shared" si="60"/>
        <v>#DIV/0!</v>
      </c>
      <c r="L162" s="8"/>
      <c r="M162" s="8"/>
      <c r="N162" s="8"/>
      <c r="O162" s="8"/>
      <c r="P162" s="8"/>
      <c r="Q162" s="2"/>
    </row>
    <row r="163" spans="1:17" ht="12.75" customHeight="1" x14ac:dyDescent="0.2">
      <c r="A163" s="22">
        <v>3225</v>
      </c>
      <c r="B163" s="20" t="s">
        <v>22</v>
      </c>
      <c r="C163" s="51">
        <v>1076.4000000000001</v>
      </c>
      <c r="D163" s="51">
        <v>0</v>
      </c>
      <c r="E163" s="51">
        <v>0</v>
      </c>
      <c r="F163" s="51">
        <v>179.98</v>
      </c>
      <c r="G163" s="226">
        <f t="shared" si="58"/>
        <v>16.720549981419545</v>
      </c>
      <c r="H163" s="226" t="e">
        <f t="shared" si="60"/>
        <v>#DIV/0!</v>
      </c>
      <c r="L163" s="8"/>
      <c r="M163" s="8"/>
      <c r="N163" s="8"/>
      <c r="O163" s="8"/>
      <c r="P163" s="8"/>
      <c r="Q163" s="2"/>
    </row>
    <row r="164" spans="1:17" ht="12.75" customHeight="1" x14ac:dyDescent="0.2">
      <c r="A164" s="22">
        <v>3227</v>
      </c>
      <c r="B164" s="20" t="s">
        <v>23</v>
      </c>
      <c r="C164" s="51">
        <v>123.94</v>
      </c>
      <c r="D164" s="51">
        <v>0</v>
      </c>
      <c r="E164" s="51">
        <v>0</v>
      </c>
      <c r="F164" s="52">
        <v>0</v>
      </c>
      <c r="G164" s="226">
        <f t="shared" si="58"/>
        <v>0</v>
      </c>
      <c r="H164" s="226" t="e">
        <f t="shared" si="60"/>
        <v>#DIV/0!</v>
      </c>
      <c r="L164" s="8"/>
      <c r="M164" s="8"/>
      <c r="N164" s="8"/>
      <c r="O164" s="8"/>
      <c r="P164" s="8"/>
      <c r="Q164" s="2"/>
    </row>
    <row r="165" spans="1:17" ht="12.75" customHeight="1" x14ac:dyDescent="0.2">
      <c r="A165" s="22">
        <v>3231</v>
      </c>
      <c r="B165" s="20" t="s">
        <v>24</v>
      </c>
      <c r="C165" s="51">
        <v>0</v>
      </c>
      <c r="D165" s="51">
        <v>0</v>
      </c>
      <c r="E165" s="51">
        <v>0</v>
      </c>
      <c r="F165" s="52">
        <v>0</v>
      </c>
      <c r="G165" s="226" t="e">
        <f t="shared" si="58"/>
        <v>#DIV/0!</v>
      </c>
      <c r="H165" s="226" t="e">
        <f t="shared" si="60"/>
        <v>#DIV/0!</v>
      </c>
      <c r="L165" s="8"/>
      <c r="M165" s="8"/>
      <c r="N165" s="8"/>
      <c r="O165" s="8"/>
      <c r="P165" s="8"/>
      <c r="Q165" s="2"/>
    </row>
    <row r="166" spans="1:17" ht="12.75" customHeight="1" x14ac:dyDescent="0.2">
      <c r="A166" s="22">
        <v>3232</v>
      </c>
      <c r="B166" s="20" t="s">
        <v>41</v>
      </c>
      <c r="C166" s="51">
        <v>978.66</v>
      </c>
      <c r="D166" s="51">
        <v>1200</v>
      </c>
      <c r="E166" s="51">
        <v>0</v>
      </c>
      <c r="F166" s="51">
        <v>0</v>
      </c>
      <c r="G166" s="226">
        <f t="shared" si="58"/>
        <v>0</v>
      </c>
      <c r="H166" s="226" t="e">
        <f t="shared" si="60"/>
        <v>#DIV/0!</v>
      </c>
      <c r="L166" s="8"/>
      <c r="M166" s="8"/>
      <c r="N166" s="8"/>
      <c r="O166" s="8"/>
      <c r="P166" s="8"/>
      <c r="Q166" s="2"/>
    </row>
    <row r="167" spans="1:17" ht="12.75" customHeight="1" x14ac:dyDescent="0.2">
      <c r="A167" s="22">
        <v>3234</v>
      </c>
      <c r="B167" s="20" t="s">
        <v>25</v>
      </c>
      <c r="C167" s="51">
        <v>892.73</v>
      </c>
      <c r="D167" s="51">
        <v>900</v>
      </c>
      <c r="E167" s="51">
        <v>0</v>
      </c>
      <c r="F167" s="52">
        <v>0</v>
      </c>
      <c r="G167" s="226">
        <f t="shared" si="58"/>
        <v>0</v>
      </c>
      <c r="H167" s="226" t="e">
        <f t="shared" si="60"/>
        <v>#DIV/0!</v>
      </c>
      <c r="L167" s="8"/>
      <c r="M167" s="8"/>
      <c r="N167" s="8"/>
      <c r="O167" s="8"/>
      <c r="P167" s="8"/>
      <c r="Q167" s="2"/>
    </row>
    <row r="168" spans="1:17" ht="12.75" customHeight="1" x14ac:dyDescent="0.2">
      <c r="A168" s="22">
        <v>3294</v>
      </c>
      <c r="B168" s="20" t="s">
        <v>230</v>
      </c>
      <c r="C168" s="51">
        <v>0</v>
      </c>
      <c r="D168" s="51">
        <v>0</v>
      </c>
      <c r="E168" s="51">
        <v>0</v>
      </c>
      <c r="F168" s="52">
        <v>0</v>
      </c>
      <c r="G168" s="226" t="e">
        <f t="shared" si="58"/>
        <v>#DIV/0!</v>
      </c>
      <c r="H168" s="226" t="e">
        <f t="shared" si="60"/>
        <v>#DIV/0!</v>
      </c>
      <c r="L168" s="8"/>
      <c r="M168" s="8"/>
      <c r="N168" s="8"/>
      <c r="O168" s="8"/>
      <c r="P168" s="8"/>
      <c r="Q168" s="2"/>
    </row>
    <row r="169" spans="1:17" ht="12.75" customHeight="1" x14ac:dyDescent="0.2">
      <c r="A169" s="22">
        <v>3299</v>
      </c>
      <c r="B169" s="20" t="s">
        <v>34</v>
      </c>
      <c r="C169" s="51">
        <v>0</v>
      </c>
      <c r="D169" s="51">
        <v>0</v>
      </c>
      <c r="E169" s="51">
        <v>0</v>
      </c>
      <c r="F169" s="52">
        <v>0</v>
      </c>
      <c r="G169" s="226" t="e">
        <f t="shared" si="58"/>
        <v>#DIV/0!</v>
      </c>
      <c r="H169" s="226" t="e">
        <f t="shared" si="60"/>
        <v>#DIV/0!</v>
      </c>
      <c r="L169" s="8"/>
      <c r="M169" s="8"/>
      <c r="N169" s="8"/>
      <c r="O169" s="8"/>
      <c r="P169" s="8"/>
      <c r="Q169" s="2"/>
    </row>
    <row r="170" spans="1:17" x14ac:dyDescent="0.2">
      <c r="A170" s="16">
        <v>34</v>
      </c>
      <c r="B170" s="17" t="s">
        <v>35</v>
      </c>
      <c r="C170" s="50">
        <f>C171+C172</f>
        <v>0</v>
      </c>
      <c r="D170" s="50">
        <f t="shared" ref="D170:F170" si="63">D171+D172</f>
        <v>0</v>
      </c>
      <c r="E170" s="50">
        <f t="shared" si="63"/>
        <v>0</v>
      </c>
      <c r="F170" s="50">
        <f t="shared" si="63"/>
        <v>0</v>
      </c>
      <c r="G170" s="226" t="e">
        <f t="shared" si="58"/>
        <v>#DIV/0!</v>
      </c>
      <c r="H170" s="226" t="e">
        <f t="shared" si="60"/>
        <v>#DIV/0!</v>
      </c>
      <c r="I170" s="2"/>
      <c r="L170" s="8"/>
      <c r="M170" s="8"/>
      <c r="N170" s="8"/>
      <c r="O170" s="8"/>
      <c r="P170" s="8"/>
      <c r="Q170" s="2"/>
    </row>
    <row r="171" spans="1:17" x14ac:dyDescent="0.2">
      <c r="A171" s="32">
        <v>3433</v>
      </c>
      <c r="B171" s="20" t="s">
        <v>37</v>
      </c>
      <c r="C171" s="51">
        <v>0</v>
      </c>
      <c r="D171" s="51">
        <v>0</v>
      </c>
      <c r="E171" s="51">
        <v>0</v>
      </c>
      <c r="F171" s="51">
        <v>0</v>
      </c>
      <c r="G171" s="226" t="e">
        <f t="shared" si="58"/>
        <v>#DIV/0!</v>
      </c>
      <c r="H171" s="226" t="e">
        <f t="shared" si="60"/>
        <v>#DIV/0!</v>
      </c>
      <c r="L171" s="8"/>
      <c r="M171" s="8"/>
      <c r="N171" s="8"/>
      <c r="O171" s="8"/>
      <c r="P171" s="8"/>
      <c r="Q171" s="2"/>
    </row>
    <row r="172" spans="1:17" x14ac:dyDescent="0.2">
      <c r="A172" s="32">
        <v>3434</v>
      </c>
      <c r="B172" s="20" t="s">
        <v>76</v>
      </c>
      <c r="C172" s="51">
        <v>0</v>
      </c>
      <c r="D172" s="51">
        <v>0</v>
      </c>
      <c r="E172" s="51">
        <v>0</v>
      </c>
      <c r="F172" s="51">
        <v>0</v>
      </c>
      <c r="G172" s="226" t="e">
        <f t="shared" si="58"/>
        <v>#DIV/0!</v>
      </c>
      <c r="H172" s="226" t="e">
        <f t="shared" si="60"/>
        <v>#DIV/0!</v>
      </c>
      <c r="L172" s="8"/>
      <c r="M172" s="8"/>
      <c r="N172" s="8"/>
      <c r="O172" s="8"/>
      <c r="P172" s="8"/>
      <c r="Q172" s="2"/>
    </row>
    <row r="173" spans="1:17" ht="24.75" customHeight="1" x14ac:dyDescent="0.2">
      <c r="A173" s="12" t="s">
        <v>38</v>
      </c>
      <c r="B173" s="13" t="s">
        <v>80</v>
      </c>
      <c r="C173" s="48">
        <f t="shared" ref="C173:F173" si="64">C175</f>
        <v>619539.52</v>
      </c>
      <c r="D173" s="48">
        <f t="shared" si="64"/>
        <v>601255.56000000006</v>
      </c>
      <c r="E173" s="48">
        <f t="shared" ref="E173" si="65">E175</f>
        <v>601255.56000000006</v>
      </c>
      <c r="F173" s="48">
        <f t="shared" si="64"/>
        <v>847054.47</v>
      </c>
      <c r="G173" s="226">
        <f t="shared" si="58"/>
        <v>136.72323437897876</v>
      </c>
      <c r="H173" s="226">
        <f t="shared" si="60"/>
        <v>140.88093755008268</v>
      </c>
      <c r="L173" s="8"/>
      <c r="M173" s="8"/>
      <c r="N173" s="8"/>
      <c r="O173" s="8"/>
      <c r="P173" s="8"/>
      <c r="Q173" s="2"/>
    </row>
    <row r="174" spans="1:17" ht="15" customHeight="1" x14ac:dyDescent="0.2">
      <c r="A174" s="14" t="s">
        <v>77</v>
      </c>
      <c r="B174" s="15" t="s">
        <v>78</v>
      </c>
      <c r="C174" s="49">
        <f>C175</f>
        <v>619539.52</v>
      </c>
      <c r="D174" s="49">
        <f t="shared" ref="D174:F174" si="66">D175</f>
        <v>601255.56000000006</v>
      </c>
      <c r="E174" s="49">
        <f t="shared" si="66"/>
        <v>601255.56000000006</v>
      </c>
      <c r="F174" s="49">
        <f t="shared" si="66"/>
        <v>847054.47</v>
      </c>
      <c r="G174" s="226">
        <f t="shared" si="58"/>
        <v>136.72323437897876</v>
      </c>
      <c r="H174" s="226">
        <f t="shared" si="60"/>
        <v>140.88093755008268</v>
      </c>
      <c r="L174" s="8"/>
      <c r="M174" s="8"/>
      <c r="N174" s="8"/>
      <c r="O174" s="8"/>
      <c r="P174" s="8"/>
      <c r="Q174" s="2"/>
    </row>
    <row r="175" spans="1:17" x14ac:dyDescent="0.2">
      <c r="A175" s="16">
        <v>3</v>
      </c>
      <c r="B175" s="17" t="s">
        <v>81</v>
      </c>
      <c r="C175" s="50">
        <f>C176+C180</f>
        <v>619539.52</v>
      </c>
      <c r="D175" s="50">
        <f>D176+D180</f>
        <v>601255.56000000006</v>
      </c>
      <c r="E175" s="50">
        <f>E176+E180</f>
        <v>601255.56000000006</v>
      </c>
      <c r="F175" s="50">
        <f>F176+F180</f>
        <v>847054.47</v>
      </c>
      <c r="G175" s="226">
        <f t="shared" si="58"/>
        <v>136.72323437897876</v>
      </c>
      <c r="H175" s="226">
        <f t="shared" si="60"/>
        <v>140.88093755008268</v>
      </c>
      <c r="L175" s="8"/>
      <c r="M175" s="8"/>
      <c r="N175" s="8"/>
      <c r="O175" s="8"/>
      <c r="P175" s="8"/>
      <c r="Q175" s="2"/>
    </row>
    <row r="176" spans="1:17" x14ac:dyDescent="0.2">
      <c r="A176" s="16">
        <v>31</v>
      </c>
      <c r="B176" s="17" t="s">
        <v>54</v>
      </c>
      <c r="C176" s="50">
        <f>C177+C178+C179</f>
        <v>599139.53</v>
      </c>
      <c r="D176" s="50">
        <f t="shared" ref="D176:F176" si="67">D177+D178+D179</f>
        <v>579255.56000000006</v>
      </c>
      <c r="E176" s="50">
        <f t="shared" si="67"/>
        <v>579255.56000000006</v>
      </c>
      <c r="F176" s="50">
        <f t="shared" si="67"/>
        <v>824987.16999999993</v>
      </c>
      <c r="G176" s="226">
        <f t="shared" si="58"/>
        <v>137.69533283841241</v>
      </c>
      <c r="H176" s="226">
        <f t="shared" si="60"/>
        <v>142.42196829323484</v>
      </c>
      <c r="L176" s="8"/>
      <c r="M176" s="8"/>
      <c r="N176" s="8"/>
      <c r="O176" s="8"/>
      <c r="P176" s="8"/>
      <c r="Q176" s="2"/>
    </row>
    <row r="177" spans="1:17" x14ac:dyDescent="0.2">
      <c r="A177" s="19">
        <v>3111</v>
      </c>
      <c r="B177" s="20" t="s">
        <v>55</v>
      </c>
      <c r="C177" s="51">
        <v>496115.47</v>
      </c>
      <c r="D177" s="52">
        <v>484339.56</v>
      </c>
      <c r="E177" s="52">
        <v>484339.56</v>
      </c>
      <c r="F177" s="52">
        <v>687340.73</v>
      </c>
      <c r="G177" s="226">
        <f t="shared" si="58"/>
        <v>138.54450658432401</v>
      </c>
      <c r="H177" s="226">
        <f t="shared" si="60"/>
        <v>141.91298559217421</v>
      </c>
      <c r="L177" s="8"/>
      <c r="M177" s="8"/>
      <c r="N177" s="8"/>
      <c r="O177" s="8"/>
      <c r="P177" s="8"/>
      <c r="Q177" s="2"/>
    </row>
    <row r="178" spans="1:17" x14ac:dyDescent="0.2">
      <c r="A178" s="19">
        <v>3121</v>
      </c>
      <c r="B178" s="20" t="s">
        <v>56</v>
      </c>
      <c r="C178" s="51">
        <v>21179.82</v>
      </c>
      <c r="D178" s="52">
        <v>15000</v>
      </c>
      <c r="E178" s="52">
        <v>15000</v>
      </c>
      <c r="F178" s="52">
        <v>27329.97</v>
      </c>
      <c r="G178" s="226">
        <f t="shared" si="58"/>
        <v>129.0377821907835</v>
      </c>
      <c r="H178" s="226">
        <f t="shared" si="60"/>
        <v>182.19980000000001</v>
      </c>
      <c r="L178" s="8"/>
      <c r="M178" s="8"/>
      <c r="N178" s="8"/>
      <c r="O178" s="8"/>
      <c r="P178" s="8"/>
      <c r="Q178" s="2"/>
    </row>
    <row r="179" spans="1:17" x14ac:dyDescent="0.2">
      <c r="A179" s="19">
        <v>3132</v>
      </c>
      <c r="B179" s="20" t="s">
        <v>57</v>
      </c>
      <c r="C179" s="51">
        <v>81844.240000000005</v>
      </c>
      <c r="D179" s="52">
        <v>79916</v>
      </c>
      <c r="E179" s="52">
        <v>79916</v>
      </c>
      <c r="F179" s="52">
        <v>110316.47</v>
      </c>
      <c r="G179" s="226">
        <f t="shared" si="58"/>
        <v>134.78831253121783</v>
      </c>
      <c r="H179" s="226">
        <f t="shared" si="60"/>
        <v>138.04053005655939</v>
      </c>
      <c r="L179" s="8"/>
      <c r="M179" s="8"/>
      <c r="N179" s="8"/>
      <c r="O179" s="8"/>
      <c r="P179" s="8"/>
      <c r="Q179" s="2"/>
    </row>
    <row r="180" spans="1:17" x14ac:dyDescent="0.2">
      <c r="A180" s="16">
        <v>32</v>
      </c>
      <c r="B180" s="17" t="s">
        <v>8</v>
      </c>
      <c r="C180" s="50">
        <f>C181</f>
        <v>20399.990000000002</v>
      </c>
      <c r="D180" s="50">
        <f t="shared" ref="D180:F180" si="68">D181</f>
        <v>22000</v>
      </c>
      <c r="E180" s="50">
        <f t="shared" si="68"/>
        <v>22000</v>
      </c>
      <c r="F180" s="50">
        <f t="shared" si="68"/>
        <v>22067.3</v>
      </c>
      <c r="G180" s="226">
        <f t="shared" si="58"/>
        <v>108.17309224171187</v>
      </c>
      <c r="H180" s="226">
        <f t="shared" si="60"/>
        <v>100.30590909090908</v>
      </c>
      <c r="L180" s="8"/>
      <c r="M180" s="8"/>
      <c r="N180" s="8"/>
      <c r="O180" s="8"/>
      <c r="P180" s="8"/>
      <c r="Q180" s="2"/>
    </row>
    <row r="181" spans="1:17" s="3" customFormat="1" ht="12.75" customHeight="1" x14ac:dyDescent="0.2">
      <c r="A181" s="19">
        <v>3212</v>
      </c>
      <c r="B181" s="20" t="s">
        <v>82</v>
      </c>
      <c r="C181" s="51">
        <v>20399.990000000002</v>
      </c>
      <c r="D181" s="52">
        <v>22000</v>
      </c>
      <c r="E181" s="52">
        <v>22000</v>
      </c>
      <c r="F181" s="52">
        <v>22067.3</v>
      </c>
      <c r="G181" s="226">
        <f t="shared" si="58"/>
        <v>108.17309224171187</v>
      </c>
      <c r="H181" s="226">
        <f t="shared" si="60"/>
        <v>100.30590909090908</v>
      </c>
      <c r="L181" s="8"/>
      <c r="M181" s="8"/>
      <c r="N181" s="8"/>
      <c r="O181" s="8"/>
      <c r="P181" s="8"/>
      <c r="Q181" s="5"/>
    </row>
    <row r="182" spans="1:17" ht="24" customHeight="1" x14ac:dyDescent="0.2">
      <c r="A182" s="12" t="s">
        <v>83</v>
      </c>
      <c r="B182" s="13" t="s">
        <v>50</v>
      </c>
      <c r="C182" s="48">
        <f>C184</f>
        <v>458.79</v>
      </c>
      <c r="D182" s="48">
        <f>D184</f>
        <v>530.9</v>
      </c>
      <c r="E182" s="48">
        <f>E184</f>
        <v>465.45</v>
      </c>
      <c r="F182" s="48">
        <f>F184</f>
        <v>123.18</v>
      </c>
      <c r="G182" s="226">
        <f t="shared" si="58"/>
        <v>26.848885110835024</v>
      </c>
      <c r="H182" s="226">
        <f t="shared" si="60"/>
        <v>26.464711569448923</v>
      </c>
      <c r="L182" s="8"/>
      <c r="M182" s="8"/>
      <c r="N182" s="8"/>
      <c r="O182" s="8"/>
      <c r="P182" s="8"/>
      <c r="Q182" s="2"/>
    </row>
    <row r="183" spans="1:17" ht="14.25" customHeight="1" x14ac:dyDescent="0.2">
      <c r="A183" s="14" t="s">
        <v>77</v>
      </c>
      <c r="B183" s="15" t="s">
        <v>78</v>
      </c>
      <c r="C183" s="49">
        <f>C184</f>
        <v>458.79</v>
      </c>
      <c r="D183" s="49">
        <f t="shared" ref="D183:F184" si="69">D184</f>
        <v>530.9</v>
      </c>
      <c r="E183" s="49">
        <f t="shared" si="69"/>
        <v>465.45</v>
      </c>
      <c r="F183" s="49">
        <f t="shared" si="69"/>
        <v>123.18</v>
      </c>
      <c r="G183" s="226">
        <f t="shared" si="58"/>
        <v>26.848885110835024</v>
      </c>
      <c r="H183" s="226">
        <f t="shared" si="60"/>
        <v>26.464711569448923</v>
      </c>
      <c r="L183" s="8"/>
      <c r="M183" s="8"/>
      <c r="N183" s="8"/>
      <c r="O183" s="8"/>
      <c r="P183" s="8"/>
      <c r="Q183" s="2"/>
    </row>
    <row r="184" spans="1:17" x14ac:dyDescent="0.2">
      <c r="A184" s="16">
        <v>3</v>
      </c>
      <c r="B184" s="17" t="s">
        <v>7</v>
      </c>
      <c r="C184" s="50">
        <f>C185</f>
        <v>458.79</v>
      </c>
      <c r="D184" s="50">
        <f t="shared" si="69"/>
        <v>530.9</v>
      </c>
      <c r="E184" s="50">
        <f t="shared" si="69"/>
        <v>465.45</v>
      </c>
      <c r="F184" s="50">
        <f t="shared" si="69"/>
        <v>123.18</v>
      </c>
      <c r="G184" s="226">
        <f t="shared" si="58"/>
        <v>26.848885110835024</v>
      </c>
      <c r="H184" s="226">
        <f t="shared" si="60"/>
        <v>26.464711569448923</v>
      </c>
      <c r="L184" s="8"/>
      <c r="M184" s="8"/>
      <c r="N184" s="8"/>
      <c r="O184" s="8"/>
      <c r="P184" s="8"/>
      <c r="Q184" s="2"/>
    </row>
    <row r="185" spans="1:17" x14ac:dyDescent="0.2">
      <c r="A185" s="16">
        <v>32</v>
      </c>
      <c r="B185" s="17" t="s">
        <v>8</v>
      </c>
      <c r="C185" s="50">
        <f>C186+C187</f>
        <v>458.79</v>
      </c>
      <c r="D185" s="50">
        <f t="shared" ref="D185:F185" si="70">D186+D187</f>
        <v>530.9</v>
      </c>
      <c r="E185" s="50">
        <f t="shared" si="70"/>
        <v>465.45</v>
      </c>
      <c r="F185" s="50">
        <f t="shared" si="70"/>
        <v>123.18</v>
      </c>
      <c r="G185" s="226">
        <f t="shared" si="58"/>
        <v>26.848885110835024</v>
      </c>
      <c r="H185" s="226">
        <f t="shared" si="60"/>
        <v>26.464711569448923</v>
      </c>
      <c r="L185" s="8"/>
      <c r="M185" s="8"/>
      <c r="N185" s="8"/>
      <c r="O185" s="8"/>
      <c r="P185" s="8"/>
      <c r="Q185" s="2"/>
    </row>
    <row r="186" spans="1:17" x14ac:dyDescent="0.2">
      <c r="A186" s="19">
        <v>3239</v>
      </c>
      <c r="B186" s="20" t="s">
        <v>30</v>
      </c>
      <c r="C186" s="51">
        <v>0</v>
      </c>
      <c r="D186" s="51">
        <v>265.45</v>
      </c>
      <c r="E186" s="51">
        <v>265.45</v>
      </c>
      <c r="F186" s="51">
        <v>0</v>
      </c>
      <c r="G186" s="226" t="e">
        <f t="shared" si="58"/>
        <v>#DIV/0!</v>
      </c>
      <c r="H186" s="226">
        <f t="shared" si="60"/>
        <v>0</v>
      </c>
      <c r="L186" s="8"/>
      <c r="M186" s="8"/>
      <c r="N186" s="8"/>
      <c r="O186" s="8"/>
      <c r="P186" s="8"/>
      <c r="Q186" s="2"/>
    </row>
    <row r="187" spans="1:17" x14ac:dyDescent="0.2">
      <c r="A187" s="22">
        <v>3299</v>
      </c>
      <c r="B187" s="20" t="s">
        <v>34</v>
      </c>
      <c r="C187" s="51">
        <v>458.79</v>
      </c>
      <c r="D187" s="54">
        <v>265.45</v>
      </c>
      <c r="E187" s="54">
        <v>200</v>
      </c>
      <c r="F187" s="52">
        <v>123.18</v>
      </c>
      <c r="G187" s="226">
        <f t="shared" si="58"/>
        <v>26.848885110835024</v>
      </c>
      <c r="H187" s="226">
        <f t="shared" si="60"/>
        <v>61.59</v>
      </c>
      <c r="L187" s="8"/>
      <c r="M187" s="8"/>
      <c r="N187" s="8"/>
      <c r="O187" s="8"/>
      <c r="P187" s="8"/>
      <c r="Q187" s="2"/>
    </row>
    <row r="188" spans="1:17" ht="24" customHeight="1" x14ac:dyDescent="0.2">
      <c r="A188" s="12" t="s">
        <v>84</v>
      </c>
      <c r="B188" s="13" t="s">
        <v>85</v>
      </c>
      <c r="C188" s="48">
        <f>C189+C193</f>
        <v>36196.29</v>
      </c>
      <c r="D188" s="48">
        <f t="shared" ref="D188:F188" si="71">D189+D193</f>
        <v>30000</v>
      </c>
      <c r="E188" s="48">
        <f t="shared" si="71"/>
        <v>30000</v>
      </c>
      <c r="F188" s="48">
        <f t="shared" si="71"/>
        <v>34342.519999999997</v>
      </c>
      <c r="G188" s="226">
        <f t="shared" si="58"/>
        <v>94.878563521289053</v>
      </c>
      <c r="H188" s="226">
        <f t="shared" si="60"/>
        <v>114.47506666666665</v>
      </c>
      <c r="L188" s="8"/>
      <c r="M188" s="8"/>
      <c r="N188" s="8"/>
      <c r="O188" s="8"/>
      <c r="P188" s="8"/>
      <c r="Q188" s="2"/>
    </row>
    <row r="189" spans="1:17" ht="15" customHeight="1" x14ac:dyDescent="0.2">
      <c r="A189" s="14" t="s">
        <v>73</v>
      </c>
      <c r="B189" s="15" t="s">
        <v>74</v>
      </c>
      <c r="C189" s="49">
        <f>C190</f>
        <v>0.61</v>
      </c>
      <c r="D189" s="49">
        <f t="shared" ref="D189:F191" si="72">D190</f>
        <v>0</v>
      </c>
      <c r="E189" s="49">
        <f t="shared" si="72"/>
        <v>0</v>
      </c>
      <c r="F189" s="49">
        <f t="shared" si="72"/>
        <v>0</v>
      </c>
      <c r="G189" s="226">
        <f t="shared" si="58"/>
        <v>0</v>
      </c>
      <c r="H189" s="226" t="e">
        <f t="shared" si="60"/>
        <v>#DIV/0!</v>
      </c>
      <c r="L189" s="8"/>
      <c r="M189" s="8"/>
      <c r="N189" s="8"/>
      <c r="O189" s="8"/>
      <c r="P189" s="8"/>
      <c r="Q189" s="2"/>
    </row>
    <row r="190" spans="1:17" x14ac:dyDescent="0.2">
      <c r="A190" s="16">
        <v>3</v>
      </c>
      <c r="B190" s="17" t="s">
        <v>7</v>
      </c>
      <c r="C190" s="50">
        <f>C191</f>
        <v>0.61</v>
      </c>
      <c r="D190" s="50">
        <f t="shared" si="72"/>
        <v>0</v>
      </c>
      <c r="E190" s="50">
        <f t="shared" si="72"/>
        <v>0</v>
      </c>
      <c r="F190" s="50">
        <f t="shared" si="72"/>
        <v>0</v>
      </c>
      <c r="G190" s="226">
        <f t="shared" si="58"/>
        <v>0</v>
      </c>
      <c r="H190" s="226" t="e">
        <f t="shared" si="60"/>
        <v>#DIV/0!</v>
      </c>
      <c r="L190" s="8"/>
      <c r="M190" s="8"/>
      <c r="N190" s="8"/>
      <c r="O190" s="8"/>
      <c r="P190" s="8"/>
      <c r="Q190" s="2"/>
    </row>
    <row r="191" spans="1:17" x14ac:dyDescent="0.2">
      <c r="A191" s="16">
        <v>32</v>
      </c>
      <c r="B191" s="17" t="s">
        <v>8</v>
      </c>
      <c r="C191" s="50">
        <f>C192</f>
        <v>0.61</v>
      </c>
      <c r="D191" s="50">
        <f t="shared" si="72"/>
        <v>0</v>
      </c>
      <c r="E191" s="50">
        <f t="shared" si="72"/>
        <v>0</v>
      </c>
      <c r="F191" s="50">
        <f t="shared" si="72"/>
        <v>0</v>
      </c>
      <c r="G191" s="226">
        <f t="shared" si="58"/>
        <v>0</v>
      </c>
      <c r="H191" s="226" t="e">
        <f t="shared" si="60"/>
        <v>#DIV/0!</v>
      </c>
      <c r="L191" s="8"/>
      <c r="M191" s="8"/>
      <c r="N191" s="8"/>
      <c r="O191" s="8"/>
      <c r="P191" s="8"/>
      <c r="Q191" s="2"/>
    </row>
    <row r="192" spans="1:17" x14ac:dyDescent="0.2">
      <c r="A192" s="22">
        <v>3222</v>
      </c>
      <c r="B192" s="20" t="s">
        <v>86</v>
      </c>
      <c r="C192" s="51">
        <v>0.61</v>
      </c>
      <c r="D192" s="51">
        <v>0</v>
      </c>
      <c r="E192" s="51">
        <v>0</v>
      </c>
      <c r="F192" s="52">
        <v>0</v>
      </c>
      <c r="G192" s="226">
        <f t="shared" si="58"/>
        <v>0</v>
      </c>
      <c r="H192" s="226" t="e">
        <f t="shared" si="60"/>
        <v>#DIV/0!</v>
      </c>
      <c r="L192" s="8"/>
      <c r="M192" s="8"/>
      <c r="N192" s="8"/>
      <c r="O192" s="8"/>
      <c r="P192" s="8"/>
      <c r="Q192" s="2"/>
    </row>
    <row r="193" spans="1:17" ht="15" customHeight="1" x14ac:dyDescent="0.2">
      <c r="A193" s="14" t="s">
        <v>77</v>
      </c>
      <c r="B193" s="15" t="s">
        <v>78</v>
      </c>
      <c r="C193" s="49">
        <f>C194</f>
        <v>36195.68</v>
      </c>
      <c r="D193" s="49">
        <f t="shared" ref="D193:F195" si="73">D194</f>
        <v>30000</v>
      </c>
      <c r="E193" s="49">
        <f t="shared" si="73"/>
        <v>30000</v>
      </c>
      <c r="F193" s="49">
        <f t="shared" si="73"/>
        <v>34342.519999999997</v>
      </c>
      <c r="G193" s="226">
        <f t="shared" si="58"/>
        <v>94.880162494529728</v>
      </c>
      <c r="H193" s="226">
        <f t="shared" si="60"/>
        <v>114.47506666666665</v>
      </c>
      <c r="L193" s="8"/>
      <c r="M193" s="8"/>
      <c r="N193" s="8"/>
      <c r="O193" s="8"/>
      <c r="P193" s="8"/>
      <c r="Q193" s="2"/>
    </row>
    <row r="194" spans="1:17" x14ac:dyDescent="0.2">
      <c r="A194" s="16">
        <v>3</v>
      </c>
      <c r="B194" s="17" t="s">
        <v>7</v>
      </c>
      <c r="C194" s="50">
        <f>C195</f>
        <v>36195.68</v>
      </c>
      <c r="D194" s="50">
        <f t="shared" si="73"/>
        <v>30000</v>
      </c>
      <c r="E194" s="50">
        <f t="shared" si="73"/>
        <v>30000</v>
      </c>
      <c r="F194" s="50">
        <f t="shared" si="73"/>
        <v>34342.519999999997</v>
      </c>
      <c r="G194" s="226">
        <f t="shared" si="58"/>
        <v>94.880162494529728</v>
      </c>
      <c r="H194" s="226">
        <f t="shared" si="60"/>
        <v>114.47506666666665</v>
      </c>
      <c r="L194" s="8"/>
      <c r="M194" s="8"/>
      <c r="N194" s="8"/>
      <c r="O194" s="8"/>
      <c r="P194" s="8"/>
      <c r="Q194" s="2"/>
    </row>
    <row r="195" spans="1:17" x14ac:dyDescent="0.2">
      <c r="A195" s="16">
        <v>32</v>
      </c>
      <c r="B195" s="17" t="s">
        <v>8</v>
      </c>
      <c r="C195" s="50">
        <f>C196</f>
        <v>36195.68</v>
      </c>
      <c r="D195" s="50">
        <f t="shared" si="73"/>
        <v>30000</v>
      </c>
      <c r="E195" s="50">
        <f t="shared" si="73"/>
        <v>30000</v>
      </c>
      <c r="F195" s="50">
        <f t="shared" si="73"/>
        <v>34342.519999999997</v>
      </c>
      <c r="G195" s="226">
        <f t="shared" si="58"/>
        <v>94.880162494529728</v>
      </c>
      <c r="H195" s="226">
        <f t="shared" si="60"/>
        <v>114.47506666666665</v>
      </c>
      <c r="L195" s="8"/>
      <c r="M195" s="8"/>
      <c r="N195" s="8"/>
      <c r="O195" s="8"/>
      <c r="P195" s="8"/>
      <c r="Q195" s="2"/>
    </row>
    <row r="196" spans="1:17" x14ac:dyDescent="0.2">
      <c r="A196" s="22">
        <v>3222</v>
      </c>
      <c r="B196" s="20" t="s">
        <v>86</v>
      </c>
      <c r="C196" s="51">
        <v>36195.68</v>
      </c>
      <c r="D196" s="51">
        <v>30000</v>
      </c>
      <c r="E196" s="51">
        <v>30000</v>
      </c>
      <c r="F196" s="52">
        <v>34342.519999999997</v>
      </c>
      <c r="G196" s="226">
        <f t="shared" ref="G196:G232" si="74">F196/C196*100</f>
        <v>94.880162494529728</v>
      </c>
      <c r="H196" s="226">
        <f t="shared" si="60"/>
        <v>114.47506666666665</v>
      </c>
      <c r="L196" s="8"/>
      <c r="M196" s="8"/>
      <c r="N196" s="8"/>
      <c r="O196" s="8"/>
      <c r="P196" s="8"/>
      <c r="Q196" s="2"/>
    </row>
    <row r="197" spans="1:17" ht="24" customHeight="1" x14ac:dyDescent="0.2">
      <c r="A197" s="12" t="s">
        <v>87</v>
      </c>
      <c r="B197" s="13" t="s">
        <v>88</v>
      </c>
      <c r="C197" s="48">
        <f>C198+C202</f>
        <v>5828.3600000000006</v>
      </c>
      <c r="D197" s="48">
        <f t="shared" ref="D197:F197" si="75">D198+D202</f>
        <v>4327.2299999999996</v>
      </c>
      <c r="E197" s="48">
        <f t="shared" ref="E197" si="76">E198+E202</f>
        <v>4327.2299999999996</v>
      </c>
      <c r="F197" s="48">
        <f t="shared" si="75"/>
        <v>7712.6</v>
      </c>
      <c r="G197" s="226">
        <f t="shared" si="74"/>
        <v>132.32881977091324</v>
      </c>
      <c r="H197" s="226">
        <f t="shared" si="60"/>
        <v>178.23411281581986</v>
      </c>
      <c r="L197" s="8"/>
      <c r="M197" s="8"/>
      <c r="N197" s="8"/>
      <c r="O197" s="8"/>
      <c r="P197" s="8"/>
      <c r="Q197" s="2"/>
    </row>
    <row r="198" spans="1:17" ht="15" customHeight="1" x14ac:dyDescent="0.2">
      <c r="A198" s="14" t="s">
        <v>73</v>
      </c>
      <c r="B198" s="15" t="s">
        <v>74</v>
      </c>
      <c r="C198" s="49">
        <f>C199</f>
        <v>3684.88</v>
      </c>
      <c r="D198" s="49">
        <f t="shared" ref="D198:F200" si="77">D199</f>
        <v>3000</v>
      </c>
      <c r="E198" s="49">
        <f t="shared" si="77"/>
        <v>3000</v>
      </c>
      <c r="F198" s="49">
        <f t="shared" si="77"/>
        <v>5651.2</v>
      </c>
      <c r="G198" s="226">
        <f t="shared" si="74"/>
        <v>153.36184624736762</v>
      </c>
      <c r="H198" s="226">
        <f t="shared" ref="H198:H232" si="78">F198/E198*100</f>
        <v>188.37333333333333</v>
      </c>
      <c r="L198" s="8"/>
      <c r="M198" s="8"/>
      <c r="N198" s="8"/>
      <c r="O198" s="8"/>
      <c r="P198" s="8"/>
      <c r="Q198" s="2"/>
    </row>
    <row r="199" spans="1:17" x14ac:dyDescent="0.2">
      <c r="A199" s="16">
        <v>3</v>
      </c>
      <c r="B199" s="17" t="s">
        <v>7</v>
      </c>
      <c r="C199" s="50">
        <f>C200</f>
        <v>3684.88</v>
      </c>
      <c r="D199" s="50">
        <f t="shared" si="77"/>
        <v>3000</v>
      </c>
      <c r="E199" s="50">
        <f t="shared" si="77"/>
        <v>3000</v>
      </c>
      <c r="F199" s="50">
        <f t="shared" si="77"/>
        <v>5651.2</v>
      </c>
      <c r="G199" s="226">
        <f t="shared" si="74"/>
        <v>153.36184624736762</v>
      </c>
      <c r="H199" s="226">
        <f t="shared" si="78"/>
        <v>188.37333333333333</v>
      </c>
      <c r="L199" s="8"/>
      <c r="M199" s="8"/>
      <c r="N199" s="8"/>
      <c r="O199" s="8"/>
      <c r="P199" s="8"/>
      <c r="Q199" s="2"/>
    </row>
    <row r="200" spans="1:17" x14ac:dyDescent="0.2">
      <c r="A200" s="16">
        <v>32</v>
      </c>
      <c r="B200" s="17" t="s">
        <v>8</v>
      </c>
      <c r="C200" s="50">
        <f>C201</f>
        <v>3684.88</v>
      </c>
      <c r="D200" s="50">
        <f t="shared" si="77"/>
        <v>3000</v>
      </c>
      <c r="E200" s="50">
        <f t="shared" si="77"/>
        <v>3000</v>
      </c>
      <c r="F200" s="50">
        <f t="shared" si="77"/>
        <v>5651.2</v>
      </c>
      <c r="G200" s="226">
        <f t="shared" si="74"/>
        <v>153.36184624736762</v>
      </c>
      <c r="H200" s="226">
        <f t="shared" si="78"/>
        <v>188.37333333333333</v>
      </c>
      <c r="L200" s="8"/>
      <c r="M200" s="8"/>
      <c r="N200" s="8"/>
      <c r="O200" s="8"/>
      <c r="P200" s="8"/>
      <c r="Q200" s="2"/>
    </row>
    <row r="201" spans="1:17" x14ac:dyDescent="0.2">
      <c r="A201" s="22">
        <v>3239</v>
      </c>
      <c r="B201" s="20" t="s">
        <v>30</v>
      </c>
      <c r="C201" s="51">
        <v>3684.88</v>
      </c>
      <c r="D201" s="51">
        <v>3000</v>
      </c>
      <c r="E201" s="51">
        <v>3000</v>
      </c>
      <c r="F201" s="52">
        <v>5651.2</v>
      </c>
      <c r="G201" s="226">
        <f t="shared" si="74"/>
        <v>153.36184624736762</v>
      </c>
      <c r="H201" s="226">
        <f t="shared" si="78"/>
        <v>188.37333333333333</v>
      </c>
      <c r="L201" s="8"/>
      <c r="M201" s="8"/>
      <c r="N201" s="8"/>
      <c r="O201" s="8"/>
      <c r="P201" s="8"/>
      <c r="Q201" s="2"/>
    </row>
    <row r="202" spans="1:17" ht="15" customHeight="1" x14ac:dyDescent="0.2">
      <c r="A202" s="14" t="s">
        <v>77</v>
      </c>
      <c r="B202" s="15" t="s">
        <v>78</v>
      </c>
      <c r="C202" s="49">
        <f t="shared" ref="C202:F204" si="79">C203</f>
        <v>2143.48</v>
      </c>
      <c r="D202" s="49">
        <f t="shared" si="79"/>
        <v>1327.23</v>
      </c>
      <c r="E202" s="49">
        <f t="shared" si="79"/>
        <v>1327.23</v>
      </c>
      <c r="F202" s="49">
        <f t="shared" si="79"/>
        <v>2061.4</v>
      </c>
      <c r="G202" s="226">
        <f t="shared" si="74"/>
        <v>96.17071304607461</v>
      </c>
      <c r="H202" s="226">
        <f t="shared" si="78"/>
        <v>155.31595880141347</v>
      </c>
      <c r="L202" s="8"/>
      <c r="M202" s="8"/>
      <c r="N202" s="8"/>
      <c r="O202" s="8"/>
      <c r="P202" s="8"/>
      <c r="Q202" s="2"/>
    </row>
    <row r="203" spans="1:17" x14ac:dyDescent="0.2">
      <c r="A203" s="16">
        <v>3</v>
      </c>
      <c r="B203" s="17" t="s">
        <v>7</v>
      </c>
      <c r="C203" s="50">
        <f>C204</f>
        <v>2143.48</v>
      </c>
      <c r="D203" s="50">
        <f t="shared" si="79"/>
        <v>1327.23</v>
      </c>
      <c r="E203" s="50">
        <f t="shared" si="79"/>
        <v>1327.23</v>
      </c>
      <c r="F203" s="50">
        <f t="shared" si="79"/>
        <v>2061.4</v>
      </c>
      <c r="G203" s="226">
        <f t="shared" si="74"/>
        <v>96.17071304607461</v>
      </c>
      <c r="H203" s="226">
        <f t="shared" si="78"/>
        <v>155.31595880141347</v>
      </c>
      <c r="L203" s="8"/>
      <c r="M203" s="8"/>
      <c r="N203" s="8"/>
      <c r="O203" s="8"/>
      <c r="P203" s="8"/>
      <c r="Q203" s="2"/>
    </row>
    <row r="204" spans="1:17" x14ac:dyDescent="0.2">
      <c r="A204" s="16">
        <v>32</v>
      </c>
      <c r="B204" s="17" t="s">
        <v>8</v>
      </c>
      <c r="C204" s="50">
        <f>C205</f>
        <v>2143.48</v>
      </c>
      <c r="D204" s="50">
        <f t="shared" si="79"/>
        <v>1327.23</v>
      </c>
      <c r="E204" s="50">
        <f t="shared" si="79"/>
        <v>1327.23</v>
      </c>
      <c r="F204" s="50">
        <f t="shared" si="79"/>
        <v>2061.4</v>
      </c>
      <c r="G204" s="226">
        <f t="shared" si="74"/>
        <v>96.17071304607461</v>
      </c>
      <c r="H204" s="226">
        <f t="shared" si="78"/>
        <v>155.31595880141347</v>
      </c>
      <c r="L204" s="8"/>
      <c r="M204" s="8"/>
      <c r="N204" s="8"/>
      <c r="O204" s="8"/>
      <c r="P204" s="8"/>
      <c r="Q204" s="2"/>
    </row>
    <row r="205" spans="1:17" x14ac:dyDescent="0.2">
      <c r="A205" s="22">
        <v>3239</v>
      </c>
      <c r="B205" s="20" t="s">
        <v>30</v>
      </c>
      <c r="C205" s="51">
        <v>2143.48</v>
      </c>
      <c r="D205" s="51">
        <v>1327.23</v>
      </c>
      <c r="E205" s="51">
        <v>1327.23</v>
      </c>
      <c r="F205" s="52">
        <v>2061.4</v>
      </c>
      <c r="G205" s="226">
        <f t="shared" si="74"/>
        <v>96.17071304607461</v>
      </c>
      <c r="H205" s="226">
        <f t="shared" si="78"/>
        <v>155.31595880141347</v>
      </c>
      <c r="L205" s="8"/>
      <c r="M205" s="8"/>
      <c r="N205" s="8"/>
      <c r="O205" s="8"/>
      <c r="P205" s="8"/>
      <c r="Q205" s="2"/>
    </row>
    <row r="206" spans="1:17" ht="24" customHeight="1" x14ac:dyDescent="0.2">
      <c r="A206" s="12" t="s">
        <v>89</v>
      </c>
      <c r="B206" s="13" t="s">
        <v>64</v>
      </c>
      <c r="C206" s="48">
        <f>C207+C213+C217</f>
        <v>2026.2199999999998</v>
      </c>
      <c r="D206" s="48">
        <f t="shared" ref="D206:F206" si="80">D207+D213+D217</f>
        <v>530.9</v>
      </c>
      <c r="E206" s="48">
        <f t="shared" si="80"/>
        <v>565.45000000000005</v>
      </c>
      <c r="F206" s="48">
        <f t="shared" si="80"/>
        <v>2493.23</v>
      </c>
      <c r="G206" s="226">
        <f t="shared" si="74"/>
        <v>123.04833631096328</v>
      </c>
      <c r="H206" s="226">
        <f t="shared" si="78"/>
        <v>440.9284640551773</v>
      </c>
      <c r="L206" s="8"/>
      <c r="M206" s="8"/>
      <c r="N206" s="8"/>
      <c r="O206" s="8"/>
      <c r="P206" s="8"/>
      <c r="Q206" s="2"/>
    </row>
    <row r="207" spans="1:17" ht="15" customHeight="1" x14ac:dyDescent="0.2">
      <c r="A207" s="14" t="s">
        <v>90</v>
      </c>
      <c r="B207" s="235" t="s">
        <v>91</v>
      </c>
      <c r="C207" s="49">
        <f>C208</f>
        <v>1625.1399999999999</v>
      </c>
      <c r="D207" s="49">
        <f t="shared" ref="D207:F208" si="81">D208</f>
        <v>0</v>
      </c>
      <c r="E207" s="49">
        <f t="shared" si="81"/>
        <v>0</v>
      </c>
      <c r="F207" s="49">
        <f t="shared" si="81"/>
        <v>1487.42</v>
      </c>
      <c r="G207" s="226">
        <f t="shared" si="74"/>
        <v>91.525653174495744</v>
      </c>
      <c r="H207" s="226" t="e">
        <f t="shared" si="78"/>
        <v>#DIV/0!</v>
      </c>
      <c r="K207" s="2"/>
      <c r="L207" s="8"/>
      <c r="M207" s="8"/>
      <c r="N207" s="8"/>
      <c r="O207" s="8"/>
      <c r="P207" s="8"/>
      <c r="Q207" s="2"/>
    </row>
    <row r="208" spans="1:17" x14ac:dyDescent="0.2">
      <c r="A208" s="16">
        <v>4</v>
      </c>
      <c r="B208" s="31" t="s">
        <v>65</v>
      </c>
      <c r="C208" s="50">
        <f>C209</f>
        <v>1625.1399999999999</v>
      </c>
      <c r="D208" s="50">
        <f t="shared" si="81"/>
        <v>0</v>
      </c>
      <c r="E208" s="50">
        <f t="shared" si="81"/>
        <v>0</v>
      </c>
      <c r="F208" s="50">
        <f t="shared" si="81"/>
        <v>1487.42</v>
      </c>
      <c r="G208" s="226">
        <f t="shared" si="74"/>
        <v>91.525653174495744</v>
      </c>
      <c r="H208" s="226" t="e">
        <f t="shared" si="78"/>
        <v>#DIV/0!</v>
      </c>
      <c r="L208" s="8"/>
      <c r="M208" s="8"/>
      <c r="N208" s="8"/>
      <c r="O208" s="8"/>
      <c r="P208" s="8"/>
      <c r="Q208" s="2"/>
    </row>
    <row r="209" spans="1:17" x14ac:dyDescent="0.2">
      <c r="A209" s="16">
        <v>42</v>
      </c>
      <c r="B209" s="31" t="s">
        <v>92</v>
      </c>
      <c r="C209" s="50">
        <f t="shared" ref="C209:E209" si="82">C210+C211+C212</f>
        <v>1625.1399999999999</v>
      </c>
      <c r="D209" s="50">
        <f t="shared" si="82"/>
        <v>0</v>
      </c>
      <c r="E209" s="50">
        <f t="shared" si="82"/>
        <v>0</v>
      </c>
      <c r="F209" s="50">
        <f>F210+F211+F212</f>
        <v>1487.42</v>
      </c>
      <c r="G209" s="226">
        <f t="shared" si="74"/>
        <v>91.525653174495744</v>
      </c>
      <c r="H209" s="226" t="e">
        <f t="shared" si="78"/>
        <v>#DIV/0!</v>
      </c>
      <c r="L209" s="8"/>
      <c r="M209" s="8"/>
      <c r="N209" s="8"/>
      <c r="O209" s="8"/>
      <c r="P209" s="8"/>
      <c r="Q209" s="2"/>
    </row>
    <row r="210" spans="1:17" x14ac:dyDescent="0.2">
      <c r="A210" s="22">
        <v>4221</v>
      </c>
      <c r="B210" s="20" t="s">
        <v>67</v>
      </c>
      <c r="C210" s="51">
        <v>836.14</v>
      </c>
      <c r="D210" s="51">
        <v>0</v>
      </c>
      <c r="E210" s="51">
        <v>0</v>
      </c>
      <c r="F210" s="51">
        <v>1487.42</v>
      </c>
      <c r="G210" s="226">
        <f t="shared" si="74"/>
        <v>177.89126222881336</v>
      </c>
      <c r="H210" s="226" t="e">
        <f t="shared" si="78"/>
        <v>#DIV/0!</v>
      </c>
      <c r="L210" s="8"/>
      <c r="M210" s="8"/>
      <c r="N210" s="8"/>
      <c r="O210" s="8"/>
      <c r="P210" s="8"/>
      <c r="Q210" s="2"/>
    </row>
    <row r="211" spans="1:17" x14ac:dyDescent="0.2">
      <c r="A211" s="24">
        <v>4227</v>
      </c>
      <c r="B211" s="20" t="s">
        <v>102</v>
      </c>
      <c r="C211" s="51">
        <v>789</v>
      </c>
      <c r="D211" s="51">
        <v>0</v>
      </c>
      <c r="E211" s="51">
        <v>0</v>
      </c>
      <c r="F211" s="51">
        <v>0</v>
      </c>
      <c r="G211" s="226">
        <f t="shared" si="74"/>
        <v>0</v>
      </c>
      <c r="H211" s="226" t="e">
        <f t="shared" si="78"/>
        <v>#DIV/0!</v>
      </c>
      <c r="L211" s="8"/>
      <c r="M211" s="8"/>
      <c r="N211" s="8"/>
      <c r="O211" s="8"/>
      <c r="P211" s="8"/>
      <c r="Q211" s="2"/>
    </row>
    <row r="212" spans="1:17" x14ac:dyDescent="0.2">
      <c r="A212" s="24">
        <v>4241</v>
      </c>
      <c r="B212" s="20" t="s">
        <v>93</v>
      </c>
      <c r="C212" s="51">
        <v>0</v>
      </c>
      <c r="D212" s="51">
        <v>0</v>
      </c>
      <c r="E212" s="51">
        <v>0</v>
      </c>
      <c r="F212" s="51">
        <v>0</v>
      </c>
      <c r="G212" s="226" t="e">
        <f t="shared" ref="G212:G216" si="83">F212/C212*100</f>
        <v>#DIV/0!</v>
      </c>
      <c r="H212" s="226" t="e">
        <f t="shared" ref="H212:H216" si="84">F212/E212*100</f>
        <v>#DIV/0!</v>
      </c>
      <c r="L212" s="8"/>
      <c r="M212" s="8"/>
      <c r="N212" s="8"/>
      <c r="O212" s="8"/>
      <c r="P212" s="8"/>
      <c r="Q212" s="2"/>
    </row>
    <row r="213" spans="1:17" x14ac:dyDescent="0.2">
      <c r="A213" s="14" t="s">
        <v>73</v>
      </c>
      <c r="B213" s="235" t="s">
        <v>74</v>
      </c>
      <c r="C213" s="63">
        <f>C214</f>
        <v>0</v>
      </c>
      <c r="D213" s="63">
        <f t="shared" ref="D213:F215" si="85">D214</f>
        <v>0</v>
      </c>
      <c r="E213" s="63">
        <f t="shared" si="85"/>
        <v>0</v>
      </c>
      <c r="F213" s="63">
        <f t="shared" si="85"/>
        <v>7.66</v>
      </c>
      <c r="G213" s="226" t="e">
        <f t="shared" si="83"/>
        <v>#DIV/0!</v>
      </c>
      <c r="H213" s="226" t="e">
        <f t="shared" si="84"/>
        <v>#DIV/0!</v>
      </c>
      <c r="L213" s="8"/>
      <c r="M213" s="8"/>
      <c r="N213" s="8"/>
      <c r="O213" s="8"/>
      <c r="P213" s="8"/>
      <c r="Q213" s="2"/>
    </row>
    <row r="214" spans="1:17" x14ac:dyDescent="0.2">
      <c r="A214" s="16">
        <v>4</v>
      </c>
      <c r="B214" s="31" t="s">
        <v>65</v>
      </c>
      <c r="C214" s="50">
        <f>C215</f>
        <v>0</v>
      </c>
      <c r="D214" s="50">
        <f t="shared" si="85"/>
        <v>0</v>
      </c>
      <c r="E214" s="50">
        <f t="shared" si="85"/>
        <v>0</v>
      </c>
      <c r="F214" s="50">
        <f t="shared" si="85"/>
        <v>7.66</v>
      </c>
      <c r="G214" s="226" t="e">
        <f t="shared" si="83"/>
        <v>#DIV/0!</v>
      </c>
      <c r="H214" s="226" t="e">
        <f t="shared" si="84"/>
        <v>#DIV/0!</v>
      </c>
      <c r="L214" s="8"/>
      <c r="M214" s="8"/>
      <c r="N214" s="8"/>
      <c r="O214" s="8"/>
      <c r="P214" s="8"/>
      <c r="Q214" s="2"/>
    </row>
    <row r="215" spans="1:17" x14ac:dyDescent="0.2">
      <c r="A215" s="16">
        <v>42</v>
      </c>
      <c r="B215" s="31" t="s">
        <v>92</v>
      </c>
      <c r="C215" s="50">
        <f>C216</f>
        <v>0</v>
      </c>
      <c r="D215" s="50">
        <f t="shared" si="85"/>
        <v>0</v>
      </c>
      <c r="E215" s="50">
        <f t="shared" si="85"/>
        <v>0</v>
      </c>
      <c r="F215" s="50">
        <f t="shared" si="85"/>
        <v>7.66</v>
      </c>
      <c r="G215" s="226" t="e">
        <f t="shared" si="83"/>
        <v>#DIV/0!</v>
      </c>
      <c r="H215" s="226" t="e">
        <f t="shared" si="84"/>
        <v>#DIV/0!</v>
      </c>
      <c r="L215" s="8"/>
      <c r="M215" s="8"/>
      <c r="N215" s="8"/>
      <c r="O215" s="8"/>
      <c r="P215" s="8"/>
      <c r="Q215" s="2"/>
    </row>
    <row r="216" spans="1:17" x14ac:dyDescent="0.2">
      <c r="A216" s="24">
        <v>4241</v>
      </c>
      <c r="B216" s="20" t="s">
        <v>93</v>
      </c>
      <c r="C216" s="51">
        <v>0</v>
      </c>
      <c r="D216" s="51">
        <v>0</v>
      </c>
      <c r="E216" s="51">
        <v>0</v>
      </c>
      <c r="F216" s="51">
        <v>7.66</v>
      </c>
      <c r="G216" s="226" t="e">
        <f t="shared" si="83"/>
        <v>#DIV/0!</v>
      </c>
      <c r="H216" s="226" t="e">
        <f t="shared" si="84"/>
        <v>#DIV/0!</v>
      </c>
      <c r="L216" s="8"/>
      <c r="M216" s="8"/>
      <c r="N216" s="8"/>
      <c r="O216" s="8"/>
      <c r="P216" s="8"/>
      <c r="Q216" s="2"/>
    </row>
    <row r="217" spans="1:17" ht="15" customHeight="1" x14ac:dyDescent="0.2">
      <c r="A217" s="14" t="s">
        <v>77</v>
      </c>
      <c r="B217" s="15" t="s">
        <v>78</v>
      </c>
      <c r="C217" s="49">
        <f>C218</f>
        <v>401.08</v>
      </c>
      <c r="D217" s="49">
        <f t="shared" ref="D217:F218" si="86">D218</f>
        <v>530.9</v>
      </c>
      <c r="E217" s="49">
        <f t="shared" si="86"/>
        <v>565.45000000000005</v>
      </c>
      <c r="F217" s="49">
        <f t="shared" si="86"/>
        <v>998.14999999999986</v>
      </c>
      <c r="G217" s="226">
        <f t="shared" si="74"/>
        <v>248.86556297995409</v>
      </c>
      <c r="H217" s="226">
        <f t="shared" si="78"/>
        <v>176.52312317623128</v>
      </c>
      <c r="L217" s="8"/>
      <c r="M217" s="8"/>
      <c r="N217" s="8"/>
      <c r="O217" s="8"/>
      <c r="P217" s="8"/>
      <c r="Q217" s="2"/>
    </row>
    <row r="218" spans="1:17" x14ac:dyDescent="0.2">
      <c r="A218" s="16">
        <v>4</v>
      </c>
      <c r="B218" s="31" t="s">
        <v>65</v>
      </c>
      <c r="C218" s="58">
        <f>C219</f>
        <v>401.08</v>
      </c>
      <c r="D218" s="58">
        <f t="shared" si="86"/>
        <v>530.9</v>
      </c>
      <c r="E218" s="58">
        <f t="shared" si="86"/>
        <v>565.45000000000005</v>
      </c>
      <c r="F218" s="58">
        <f t="shared" si="86"/>
        <v>998.14999999999986</v>
      </c>
      <c r="G218" s="226">
        <f t="shared" si="74"/>
        <v>248.86556297995409</v>
      </c>
      <c r="H218" s="226">
        <f t="shared" si="78"/>
        <v>176.52312317623128</v>
      </c>
      <c r="L218" s="8"/>
      <c r="M218" s="8"/>
      <c r="N218" s="8"/>
      <c r="O218" s="8"/>
      <c r="P218" s="8"/>
      <c r="Q218" s="2"/>
    </row>
    <row r="219" spans="1:17" x14ac:dyDescent="0.2">
      <c r="A219" s="16">
        <v>42</v>
      </c>
      <c r="B219" s="31" t="s">
        <v>92</v>
      </c>
      <c r="C219" s="58">
        <f>C220+C221+C222</f>
        <v>401.08</v>
      </c>
      <c r="D219" s="58">
        <f t="shared" ref="D219:F219" si="87">D220+D221+D222</f>
        <v>530.9</v>
      </c>
      <c r="E219" s="58">
        <f t="shared" si="87"/>
        <v>565.45000000000005</v>
      </c>
      <c r="F219" s="58">
        <f t="shared" si="87"/>
        <v>998.14999999999986</v>
      </c>
      <c r="G219" s="226">
        <f t="shared" si="74"/>
        <v>248.86556297995409</v>
      </c>
      <c r="H219" s="226">
        <f t="shared" si="78"/>
        <v>176.52312317623128</v>
      </c>
      <c r="L219" s="8"/>
      <c r="M219" s="8"/>
      <c r="N219" s="8"/>
      <c r="O219" s="8"/>
      <c r="P219" s="8"/>
      <c r="Q219" s="2"/>
    </row>
    <row r="220" spans="1:17" x14ac:dyDescent="0.2">
      <c r="A220" s="33">
        <v>4221</v>
      </c>
      <c r="B220" s="34" t="s">
        <v>67</v>
      </c>
      <c r="C220" s="59">
        <v>0</v>
      </c>
      <c r="D220" s="59">
        <v>265.45</v>
      </c>
      <c r="E220" s="59">
        <v>265.45</v>
      </c>
      <c r="F220" s="60">
        <v>95.83</v>
      </c>
      <c r="G220" s="226" t="e">
        <f t="shared" si="74"/>
        <v>#DIV/0!</v>
      </c>
      <c r="H220" s="226">
        <f t="shared" si="78"/>
        <v>36.100960632887549</v>
      </c>
      <c r="L220" s="8"/>
      <c r="M220" s="8"/>
      <c r="N220" s="8"/>
      <c r="O220" s="8"/>
      <c r="P220" s="8"/>
      <c r="Q220" s="2"/>
    </row>
    <row r="221" spans="1:17" x14ac:dyDescent="0.2">
      <c r="A221" s="24">
        <v>4227</v>
      </c>
      <c r="B221" s="20" t="s">
        <v>102</v>
      </c>
      <c r="C221" s="59">
        <v>0</v>
      </c>
      <c r="D221" s="59">
        <v>0</v>
      </c>
      <c r="E221" s="59">
        <v>0</v>
      </c>
      <c r="F221" s="60">
        <v>257.51</v>
      </c>
      <c r="G221" s="226"/>
      <c r="H221" s="226"/>
      <c r="L221" s="8"/>
      <c r="M221" s="8"/>
      <c r="N221" s="8"/>
      <c r="O221" s="8"/>
      <c r="P221" s="8"/>
      <c r="Q221" s="2"/>
    </row>
    <row r="222" spans="1:17" x14ac:dyDescent="0.2">
      <c r="A222" s="22">
        <v>4241</v>
      </c>
      <c r="B222" s="20" t="s">
        <v>93</v>
      </c>
      <c r="C222" s="51">
        <v>401.08</v>
      </c>
      <c r="D222" s="51">
        <v>265.45</v>
      </c>
      <c r="E222" s="51">
        <v>300</v>
      </c>
      <c r="F222" s="52">
        <v>644.80999999999995</v>
      </c>
      <c r="G222" s="226">
        <f t="shared" si="74"/>
        <v>160.76842525182008</v>
      </c>
      <c r="H222" s="226">
        <f t="shared" si="78"/>
        <v>214.93666666666664</v>
      </c>
      <c r="L222" s="8"/>
      <c r="M222" s="8"/>
      <c r="N222" s="8"/>
      <c r="O222" s="8"/>
      <c r="P222" s="8"/>
      <c r="Q222" s="2"/>
    </row>
    <row r="223" spans="1:17" ht="17.25" customHeight="1" x14ac:dyDescent="0.2">
      <c r="A223" s="35" t="s">
        <v>94</v>
      </c>
      <c r="B223" s="36" t="s">
        <v>95</v>
      </c>
      <c r="C223" s="61">
        <f>C224</f>
        <v>12370.12</v>
      </c>
      <c r="D223" s="61">
        <f t="shared" ref="D223:F225" si="88">D224</f>
        <v>12000</v>
      </c>
      <c r="E223" s="61">
        <f t="shared" si="88"/>
        <v>12000</v>
      </c>
      <c r="F223" s="136">
        <f t="shared" si="88"/>
        <v>12257.15</v>
      </c>
      <c r="G223" s="226">
        <f t="shared" si="74"/>
        <v>99.086750977355095</v>
      </c>
      <c r="H223" s="226">
        <f t="shared" si="78"/>
        <v>102.14291666666666</v>
      </c>
      <c r="L223" s="8"/>
      <c r="M223" s="8"/>
      <c r="N223" s="8"/>
      <c r="O223" s="8"/>
      <c r="P223" s="8"/>
      <c r="Q223" s="2"/>
    </row>
    <row r="224" spans="1:17" ht="15" customHeight="1" x14ac:dyDescent="0.2">
      <c r="A224" s="14" t="s">
        <v>77</v>
      </c>
      <c r="B224" s="15" t="s">
        <v>78</v>
      </c>
      <c r="C224" s="49">
        <f>C225</f>
        <v>12370.12</v>
      </c>
      <c r="D224" s="49">
        <f t="shared" si="88"/>
        <v>12000</v>
      </c>
      <c r="E224" s="49">
        <f t="shared" si="88"/>
        <v>12000</v>
      </c>
      <c r="F224" s="49">
        <f t="shared" si="88"/>
        <v>12257.15</v>
      </c>
      <c r="G224" s="226">
        <f t="shared" si="74"/>
        <v>99.086750977355095</v>
      </c>
      <c r="H224" s="226">
        <f t="shared" si="78"/>
        <v>102.14291666666666</v>
      </c>
      <c r="L224" s="8"/>
      <c r="M224" s="8"/>
      <c r="N224" s="8"/>
      <c r="O224" s="8"/>
      <c r="P224" s="8"/>
      <c r="Q224" s="2"/>
    </row>
    <row r="225" spans="1:17" x14ac:dyDescent="0.2">
      <c r="A225" s="16">
        <v>3</v>
      </c>
      <c r="B225" s="17" t="s">
        <v>7</v>
      </c>
      <c r="C225" s="50">
        <f>C226</f>
        <v>12370.12</v>
      </c>
      <c r="D225" s="50">
        <f>D226</f>
        <v>12000</v>
      </c>
      <c r="E225" s="50">
        <f>E226</f>
        <v>12000</v>
      </c>
      <c r="F225" s="50">
        <f t="shared" si="88"/>
        <v>12257.15</v>
      </c>
      <c r="G225" s="226">
        <f t="shared" si="74"/>
        <v>99.086750977355095</v>
      </c>
      <c r="H225" s="226">
        <f t="shared" si="78"/>
        <v>102.14291666666666</v>
      </c>
      <c r="L225" s="8"/>
      <c r="M225" s="8"/>
      <c r="N225" s="8"/>
      <c r="O225" s="8"/>
      <c r="P225" s="8"/>
      <c r="Q225" s="2"/>
    </row>
    <row r="226" spans="1:17" x14ac:dyDescent="0.2">
      <c r="A226" s="16">
        <v>32</v>
      </c>
      <c r="B226" s="17" t="s">
        <v>8</v>
      </c>
      <c r="C226" s="50">
        <f>C227</f>
        <v>12370.12</v>
      </c>
      <c r="D226" s="50">
        <f>D227</f>
        <v>12000</v>
      </c>
      <c r="E226" s="50">
        <f>E227</f>
        <v>12000</v>
      </c>
      <c r="F226" s="50">
        <f>F227+F237</f>
        <v>12257.15</v>
      </c>
      <c r="G226" s="226">
        <f t="shared" si="74"/>
        <v>99.086750977355095</v>
      </c>
      <c r="H226" s="226">
        <f t="shared" si="78"/>
        <v>102.14291666666666</v>
      </c>
      <c r="L226" s="8"/>
      <c r="M226" s="8"/>
      <c r="N226" s="8"/>
      <c r="O226" s="8"/>
      <c r="P226" s="8"/>
      <c r="Q226" s="2"/>
    </row>
    <row r="227" spans="1:17" x14ac:dyDescent="0.2">
      <c r="A227" s="22">
        <v>3221</v>
      </c>
      <c r="B227" s="20" t="s">
        <v>20</v>
      </c>
      <c r="C227" s="51">
        <v>12370.12</v>
      </c>
      <c r="D227" s="51">
        <v>12000</v>
      </c>
      <c r="E227" s="51">
        <v>12000</v>
      </c>
      <c r="F227" s="52">
        <v>12257.15</v>
      </c>
      <c r="G227" s="226">
        <f t="shared" si="74"/>
        <v>99.086750977355095</v>
      </c>
      <c r="H227" s="226">
        <f t="shared" si="78"/>
        <v>102.14291666666666</v>
      </c>
      <c r="L227" s="8"/>
      <c r="M227" s="8"/>
      <c r="N227" s="8"/>
      <c r="O227" s="8"/>
      <c r="P227" s="8"/>
      <c r="Q227" s="2"/>
    </row>
    <row r="228" spans="1:17" ht="24.75" customHeight="1" x14ac:dyDescent="0.2">
      <c r="A228" s="35" t="s">
        <v>190</v>
      </c>
      <c r="B228" s="36" t="s">
        <v>191</v>
      </c>
      <c r="C228" s="61">
        <f>C229</f>
        <v>397.76</v>
      </c>
      <c r="D228" s="61">
        <f t="shared" ref="D228:F230" si="89">D229</f>
        <v>0</v>
      </c>
      <c r="E228" s="61">
        <f t="shared" si="89"/>
        <v>387.77</v>
      </c>
      <c r="F228" s="136">
        <f t="shared" si="89"/>
        <v>387.81</v>
      </c>
      <c r="G228" s="226">
        <f t="shared" si="74"/>
        <v>97.4984915526951</v>
      </c>
      <c r="H228" s="226">
        <f t="shared" si="78"/>
        <v>100.01031539314542</v>
      </c>
      <c r="L228" s="8"/>
      <c r="M228" s="8"/>
      <c r="N228" s="8"/>
      <c r="O228" s="8"/>
      <c r="P228" s="8"/>
      <c r="Q228" s="2"/>
    </row>
    <row r="229" spans="1:17" ht="14.25" customHeight="1" x14ac:dyDescent="0.2">
      <c r="A229" s="14" t="s">
        <v>77</v>
      </c>
      <c r="B229" s="15" t="s">
        <v>78</v>
      </c>
      <c r="C229" s="49">
        <f>C230</f>
        <v>397.76</v>
      </c>
      <c r="D229" s="49">
        <f t="shared" si="89"/>
        <v>0</v>
      </c>
      <c r="E229" s="49">
        <f t="shared" si="89"/>
        <v>387.77</v>
      </c>
      <c r="F229" s="49">
        <f t="shared" si="89"/>
        <v>387.81</v>
      </c>
      <c r="G229" s="226">
        <f t="shared" si="74"/>
        <v>97.4984915526951</v>
      </c>
      <c r="H229" s="226">
        <f t="shared" si="78"/>
        <v>100.01031539314542</v>
      </c>
      <c r="L229" s="8"/>
      <c r="M229" s="8"/>
      <c r="N229" s="8"/>
      <c r="O229" s="8"/>
      <c r="P229" s="8"/>
      <c r="Q229" s="2"/>
    </row>
    <row r="230" spans="1:17" x14ac:dyDescent="0.2">
      <c r="A230" s="135">
        <v>38</v>
      </c>
      <c r="B230" s="17" t="s">
        <v>176</v>
      </c>
      <c r="C230" s="50">
        <f>C231</f>
        <v>397.76</v>
      </c>
      <c r="D230" s="50">
        <f t="shared" si="89"/>
        <v>0</v>
      </c>
      <c r="E230" s="50">
        <f t="shared" si="89"/>
        <v>387.77</v>
      </c>
      <c r="F230" s="50">
        <f t="shared" si="89"/>
        <v>387.81</v>
      </c>
      <c r="G230" s="226">
        <f t="shared" si="74"/>
        <v>97.4984915526951</v>
      </c>
      <c r="H230" s="226">
        <f t="shared" si="78"/>
        <v>100.01031539314542</v>
      </c>
      <c r="L230" s="8"/>
      <c r="M230" s="8"/>
      <c r="N230" s="8"/>
      <c r="O230" s="8"/>
      <c r="P230" s="8"/>
      <c r="Q230" s="2"/>
    </row>
    <row r="231" spans="1:17" ht="13.5" thickBot="1" x14ac:dyDescent="0.25">
      <c r="A231" s="24">
        <v>3812</v>
      </c>
      <c r="B231" s="20" t="s">
        <v>177</v>
      </c>
      <c r="C231" s="148">
        <v>397.76</v>
      </c>
      <c r="D231" s="148">
        <v>0</v>
      </c>
      <c r="E231" s="148">
        <v>387.77</v>
      </c>
      <c r="F231" s="149">
        <v>387.81</v>
      </c>
      <c r="G231" s="237">
        <f t="shared" si="74"/>
        <v>97.4984915526951</v>
      </c>
      <c r="H231" s="237">
        <f t="shared" si="78"/>
        <v>100.01031539314542</v>
      </c>
      <c r="L231" s="8"/>
      <c r="M231" s="8"/>
      <c r="N231" s="8"/>
      <c r="O231" s="8"/>
      <c r="P231" s="8"/>
      <c r="Q231" s="2"/>
    </row>
    <row r="232" spans="1:17" s="3" customFormat="1" ht="13.5" thickTop="1" x14ac:dyDescent="0.2">
      <c r="A232" s="280" t="s">
        <v>96</v>
      </c>
      <c r="B232" s="281"/>
      <c r="C232" s="147">
        <f>C139+C54+C14+C5</f>
        <v>755646.36</v>
      </c>
      <c r="D232" s="147">
        <f>D139+D54+D14+D5</f>
        <v>721672.72000000009</v>
      </c>
      <c r="E232" s="147">
        <f>E139+E54+E14+E5</f>
        <v>710283.29999999993</v>
      </c>
      <c r="F232" s="147">
        <f>F139+F54+F14+F5</f>
        <v>991919.55</v>
      </c>
      <c r="G232" s="236">
        <f t="shared" si="74"/>
        <v>131.26769379263604</v>
      </c>
      <c r="H232" s="236">
        <f t="shared" si="78"/>
        <v>139.65125605515436</v>
      </c>
      <c r="L232" s="8"/>
      <c r="M232" s="8"/>
      <c r="N232" s="8"/>
      <c r="O232" s="8"/>
      <c r="P232" s="8"/>
      <c r="Q232" s="9"/>
    </row>
    <row r="233" spans="1:17" s="3" customFormat="1" x14ac:dyDescent="0.2">
      <c r="A233" s="37"/>
      <c r="B233" s="38"/>
      <c r="G233" s="155"/>
      <c r="H233" s="155"/>
    </row>
    <row r="234" spans="1:17" x14ac:dyDescent="0.2">
      <c r="A234" s="39" t="s">
        <v>97</v>
      </c>
      <c r="B234" s="40" t="s">
        <v>98</v>
      </c>
      <c r="C234" s="1"/>
      <c r="D234" s="1"/>
      <c r="E234" s="1"/>
      <c r="F234" s="1"/>
      <c r="G234" s="41"/>
      <c r="H234" s="155"/>
    </row>
    <row r="235" spans="1:17" x14ac:dyDescent="0.2">
      <c r="A235" s="39" t="s">
        <v>99</v>
      </c>
      <c r="B235" s="40" t="s">
        <v>100</v>
      </c>
      <c r="C235" s="1"/>
      <c r="D235" s="1"/>
      <c r="E235" s="1"/>
      <c r="F235" s="1"/>
      <c r="G235" s="41"/>
      <c r="H235" s="41"/>
    </row>
    <row r="236" spans="1:17" x14ac:dyDescent="0.2">
      <c r="A236" s="41"/>
      <c r="B236" s="40"/>
      <c r="C236" s="1"/>
      <c r="D236" s="1"/>
      <c r="E236" s="1"/>
      <c r="F236" s="1" t="s">
        <v>178</v>
      </c>
      <c r="G236" s="41"/>
      <c r="H236" s="41"/>
    </row>
    <row r="237" spans="1:17" s="3" customFormat="1" x14ac:dyDescent="0.2">
      <c r="A237" s="39" t="s">
        <v>101</v>
      </c>
      <c r="B237" s="230" t="s">
        <v>244</v>
      </c>
      <c r="F237" s="277"/>
      <c r="G237" s="277"/>
      <c r="H237" s="277"/>
    </row>
    <row r="238" spans="1:17" x14ac:dyDescent="0.2">
      <c r="A238" s="41"/>
      <c r="B238" s="40"/>
      <c r="C238" s="1"/>
      <c r="D238" s="1"/>
      <c r="E238" s="1"/>
      <c r="F238" s="137"/>
      <c r="G238" s="41"/>
      <c r="H238" s="41"/>
    </row>
    <row r="239" spans="1:17" x14ac:dyDescent="0.2">
      <c r="A239" s="41"/>
      <c r="B239" s="40"/>
      <c r="C239" s="1"/>
      <c r="D239" s="1"/>
      <c r="E239" s="1"/>
      <c r="F239" s="1"/>
      <c r="G239" s="41"/>
      <c r="H239" s="41"/>
    </row>
    <row r="240" spans="1:17" x14ac:dyDescent="0.2">
      <c r="A240" s="41"/>
      <c r="B240" s="40"/>
      <c r="C240" s="1"/>
      <c r="D240" s="1"/>
      <c r="E240" s="1"/>
      <c r="F240" s="1"/>
      <c r="G240" s="41"/>
      <c r="H240" s="41"/>
    </row>
    <row r="241" spans="1:8" x14ac:dyDescent="0.2">
      <c r="A241" s="41"/>
      <c r="B241" s="40"/>
      <c r="C241" s="1"/>
      <c r="D241" s="1"/>
      <c r="E241" s="1"/>
      <c r="F241" s="1"/>
      <c r="G241" s="41"/>
      <c r="H241" s="41"/>
    </row>
    <row r="242" spans="1:8" s="3" customFormat="1" x14ac:dyDescent="0.2">
      <c r="A242" s="37"/>
      <c r="B242" s="38"/>
      <c r="G242" s="155"/>
      <c r="H242" s="155"/>
    </row>
    <row r="243" spans="1:8" x14ac:dyDescent="0.2">
      <c r="A243" s="41"/>
      <c r="B243" s="40"/>
      <c r="C243" s="1"/>
      <c r="D243" s="1"/>
      <c r="E243" s="1"/>
      <c r="F243" s="1"/>
      <c r="G243" s="41"/>
      <c r="H243" s="41"/>
    </row>
    <row r="244" spans="1:8" s="3" customFormat="1" x14ac:dyDescent="0.2">
      <c r="A244" s="37"/>
      <c r="B244" s="38"/>
      <c r="G244" s="155"/>
      <c r="H244" s="155"/>
    </row>
    <row r="245" spans="1:8" x14ac:dyDescent="0.2">
      <c r="A245" s="41"/>
      <c r="B245" s="40"/>
      <c r="C245" s="1"/>
      <c r="D245" s="1"/>
      <c r="E245" s="1"/>
      <c r="F245" s="1"/>
      <c r="G245" s="41"/>
      <c r="H245" s="41"/>
    </row>
    <row r="246" spans="1:8" s="3" customFormat="1" x14ac:dyDescent="0.2">
      <c r="A246" s="37"/>
      <c r="B246" s="38"/>
      <c r="G246" s="155"/>
      <c r="H246" s="155"/>
    </row>
    <row r="247" spans="1:8" s="3" customFormat="1" x14ac:dyDescent="0.2">
      <c r="A247" s="37"/>
      <c r="B247" s="38"/>
      <c r="G247" s="155"/>
      <c r="H247" s="155"/>
    </row>
    <row r="248" spans="1:8" ht="12.75" customHeight="1" x14ac:dyDescent="0.2">
      <c r="A248" s="41"/>
      <c r="B248" s="40"/>
      <c r="C248" s="1"/>
      <c r="D248" s="1"/>
      <c r="E248" s="1"/>
      <c r="F248" s="1"/>
      <c r="G248" s="41"/>
      <c r="H248" s="41"/>
    </row>
    <row r="249" spans="1:8" x14ac:dyDescent="0.2">
      <c r="A249" s="41"/>
      <c r="B249" s="40"/>
      <c r="C249" s="1"/>
      <c r="D249" s="1"/>
      <c r="E249" s="1"/>
      <c r="F249" s="1"/>
      <c r="G249" s="41"/>
      <c r="H249" s="41"/>
    </row>
    <row r="250" spans="1:8" x14ac:dyDescent="0.2">
      <c r="A250" s="37"/>
      <c r="B250" s="40"/>
      <c r="C250" s="1"/>
      <c r="D250" s="1"/>
      <c r="E250" s="1"/>
      <c r="F250" s="1"/>
      <c r="G250" s="41"/>
      <c r="H250" s="41"/>
    </row>
    <row r="251" spans="1:8" s="3" customFormat="1" x14ac:dyDescent="0.2">
      <c r="A251" s="42"/>
      <c r="B251" s="38"/>
      <c r="G251" s="155"/>
      <c r="H251" s="155"/>
    </row>
    <row r="252" spans="1:8" s="3" customFormat="1" x14ac:dyDescent="0.2">
      <c r="A252" s="37"/>
      <c r="B252" s="38"/>
      <c r="G252" s="155"/>
      <c r="H252" s="155"/>
    </row>
    <row r="253" spans="1:8" s="3" customFormat="1" x14ac:dyDescent="0.2">
      <c r="A253" s="37"/>
      <c r="B253" s="38"/>
      <c r="G253" s="155"/>
      <c r="H253" s="155"/>
    </row>
    <row r="254" spans="1:8" x14ac:dyDescent="0.2">
      <c r="A254" s="41"/>
      <c r="B254" s="40"/>
      <c r="C254" s="1"/>
      <c r="D254" s="1"/>
      <c r="E254" s="1"/>
      <c r="F254" s="1"/>
      <c r="G254" s="41"/>
      <c r="H254" s="41"/>
    </row>
    <row r="255" spans="1:8" x14ac:dyDescent="0.2">
      <c r="A255" s="41"/>
      <c r="B255" s="40"/>
      <c r="C255" s="1"/>
      <c r="D255" s="1"/>
      <c r="E255" s="1"/>
      <c r="F255" s="1"/>
      <c r="G255" s="41"/>
      <c r="H255" s="41"/>
    </row>
    <row r="256" spans="1:8" x14ac:dyDescent="0.2">
      <c r="A256" s="41"/>
      <c r="B256" s="40"/>
      <c r="C256" s="1"/>
      <c r="D256" s="1"/>
      <c r="E256" s="1"/>
      <c r="F256" s="1"/>
      <c r="G256" s="41"/>
      <c r="H256" s="41"/>
    </row>
    <row r="257" spans="1:8" s="3" customFormat="1" x14ac:dyDescent="0.2">
      <c r="A257" s="37"/>
      <c r="B257" s="38"/>
      <c r="G257" s="155"/>
      <c r="H257" s="155"/>
    </row>
    <row r="258" spans="1:8" x14ac:dyDescent="0.2">
      <c r="A258" s="41"/>
      <c r="B258" s="40"/>
      <c r="C258" s="1"/>
      <c r="D258" s="1"/>
      <c r="E258" s="1"/>
      <c r="F258" s="1"/>
      <c r="G258" s="41"/>
      <c r="H258" s="41"/>
    </row>
    <row r="259" spans="1:8" x14ac:dyDescent="0.2">
      <c r="A259" s="41"/>
      <c r="B259" s="40"/>
      <c r="C259" s="1"/>
      <c r="D259" s="1"/>
      <c r="E259" s="1"/>
      <c r="F259" s="1"/>
      <c r="G259" s="41"/>
      <c r="H259" s="41"/>
    </row>
    <row r="260" spans="1:8" x14ac:dyDescent="0.2">
      <c r="A260" s="41"/>
      <c r="B260" s="40"/>
      <c r="C260" s="1"/>
      <c r="D260" s="1"/>
      <c r="E260" s="1"/>
      <c r="F260" s="1"/>
      <c r="G260" s="41"/>
      <c r="H260" s="41"/>
    </row>
    <row r="261" spans="1:8" x14ac:dyDescent="0.2">
      <c r="A261" s="41"/>
      <c r="B261" s="40"/>
      <c r="C261" s="1"/>
      <c r="D261" s="1"/>
      <c r="E261" s="1"/>
      <c r="F261" s="1"/>
      <c r="G261" s="41"/>
      <c r="H261" s="41"/>
    </row>
    <row r="262" spans="1:8" s="3" customFormat="1" x14ac:dyDescent="0.2">
      <c r="A262" s="37"/>
      <c r="B262" s="38"/>
      <c r="G262" s="155"/>
      <c r="H262" s="155"/>
    </row>
    <row r="263" spans="1:8" x14ac:dyDescent="0.2">
      <c r="A263" s="41"/>
      <c r="B263" s="40"/>
      <c r="C263" s="1"/>
      <c r="D263" s="1"/>
      <c r="E263" s="1"/>
      <c r="F263" s="1"/>
      <c r="G263" s="41"/>
      <c r="H263" s="41"/>
    </row>
    <row r="264" spans="1:8" s="3" customFormat="1" x14ac:dyDescent="0.2">
      <c r="A264" s="37"/>
      <c r="B264" s="38"/>
      <c r="G264" s="155"/>
      <c r="H264" s="155"/>
    </row>
    <row r="265" spans="1:8" s="3" customFormat="1" x14ac:dyDescent="0.2">
      <c r="A265" s="37"/>
      <c r="B265" s="38"/>
      <c r="G265" s="155"/>
      <c r="H265" s="155"/>
    </row>
    <row r="266" spans="1:8" x14ac:dyDescent="0.2">
      <c r="A266" s="41"/>
      <c r="B266" s="40"/>
      <c r="C266" s="1"/>
      <c r="D266" s="1"/>
      <c r="E266" s="1"/>
      <c r="F266" s="1"/>
      <c r="G266" s="41"/>
      <c r="H266" s="41"/>
    </row>
    <row r="267" spans="1:8" s="3" customFormat="1" x14ac:dyDescent="0.2">
      <c r="A267" s="37"/>
      <c r="B267" s="38"/>
      <c r="G267" s="155"/>
      <c r="H267" s="155"/>
    </row>
    <row r="268" spans="1:8" x14ac:dyDescent="0.2">
      <c r="A268" s="41"/>
      <c r="B268" s="40"/>
      <c r="C268" s="1"/>
      <c r="D268" s="1"/>
      <c r="E268" s="1"/>
      <c r="F268" s="1"/>
      <c r="G268" s="41"/>
      <c r="H268" s="41"/>
    </row>
    <row r="269" spans="1:8" x14ac:dyDescent="0.2">
      <c r="A269" s="41"/>
      <c r="B269" s="40"/>
      <c r="C269" s="1"/>
      <c r="D269" s="1"/>
      <c r="E269" s="1"/>
      <c r="F269" s="1"/>
      <c r="G269" s="41"/>
      <c r="H269" s="41"/>
    </row>
    <row r="270" spans="1:8" x14ac:dyDescent="0.2">
      <c r="A270" s="37"/>
      <c r="B270" s="40"/>
      <c r="C270" s="1"/>
      <c r="D270" s="1"/>
      <c r="E270" s="1"/>
      <c r="F270" s="1"/>
      <c r="G270" s="41"/>
      <c r="H270" s="41"/>
    </row>
    <row r="271" spans="1:8" x14ac:dyDescent="0.2">
      <c r="A271" s="37"/>
      <c r="B271" s="40"/>
      <c r="C271" s="1"/>
      <c r="D271" s="1"/>
      <c r="E271" s="1"/>
      <c r="F271" s="1"/>
      <c r="G271" s="41"/>
      <c r="H271" s="41"/>
    </row>
    <row r="272" spans="1:8" x14ac:dyDescent="0.2">
      <c r="A272" s="37"/>
      <c r="B272" s="40"/>
      <c r="C272" s="1"/>
      <c r="D272" s="1"/>
      <c r="E272" s="1"/>
      <c r="F272" s="1"/>
      <c r="G272" s="41"/>
      <c r="H272" s="41"/>
    </row>
    <row r="273" spans="1:8" x14ac:dyDescent="0.2">
      <c r="A273" s="37"/>
      <c r="B273" s="40"/>
      <c r="C273" s="1"/>
      <c r="D273" s="1"/>
      <c r="E273" s="1"/>
      <c r="F273" s="1"/>
      <c r="G273" s="41"/>
      <c r="H273" s="41"/>
    </row>
    <row r="274" spans="1:8" x14ac:dyDescent="0.2">
      <c r="A274" s="37"/>
      <c r="B274" s="40"/>
      <c r="C274" s="1"/>
      <c r="D274" s="1"/>
      <c r="E274" s="1"/>
      <c r="F274" s="1"/>
      <c r="G274" s="41"/>
      <c r="H274" s="41"/>
    </row>
    <row r="275" spans="1:8" x14ac:dyDescent="0.2">
      <c r="A275" s="37"/>
      <c r="B275" s="40"/>
      <c r="C275" s="1"/>
      <c r="D275" s="1"/>
      <c r="E275" s="1"/>
      <c r="F275" s="1"/>
      <c r="G275" s="41"/>
      <c r="H275" s="41"/>
    </row>
    <row r="276" spans="1:8" x14ac:dyDescent="0.2">
      <c r="A276" s="37"/>
      <c r="B276" s="40"/>
      <c r="C276" s="1"/>
      <c r="D276" s="1"/>
      <c r="E276" s="1"/>
      <c r="F276" s="1"/>
      <c r="G276" s="41"/>
      <c r="H276" s="41"/>
    </row>
    <row r="277" spans="1:8" x14ac:dyDescent="0.2">
      <c r="A277" s="37"/>
      <c r="B277" s="40"/>
      <c r="C277" s="1"/>
      <c r="D277" s="1"/>
      <c r="E277" s="1"/>
      <c r="F277" s="1"/>
      <c r="G277" s="41"/>
      <c r="H277" s="41"/>
    </row>
    <row r="278" spans="1:8" x14ac:dyDescent="0.2">
      <c r="A278" s="37"/>
      <c r="B278" s="40"/>
      <c r="C278" s="1"/>
      <c r="D278" s="1"/>
      <c r="E278" s="1"/>
      <c r="F278" s="1"/>
      <c r="G278" s="41"/>
      <c r="H278" s="41"/>
    </row>
    <row r="279" spans="1:8" x14ac:dyDescent="0.2">
      <c r="A279" s="37"/>
      <c r="B279" s="40"/>
      <c r="C279" s="1"/>
      <c r="D279" s="1"/>
      <c r="E279" s="1"/>
      <c r="F279" s="1"/>
      <c r="G279" s="41"/>
      <c r="H279" s="41"/>
    </row>
    <row r="280" spans="1:8" x14ac:dyDescent="0.2">
      <c r="A280" s="37"/>
      <c r="B280" s="40"/>
      <c r="C280" s="1"/>
      <c r="D280" s="1"/>
      <c r="E280" s="1"/>
      <c r="F280" s="1"/>
      <c r="G280" s="41"/>
      <c r="H280" s="41"/>
    </row>
    <row r="281" spans="1:8" x14ac:dyDescent="0.2">
      <c r="A281" s="37"/>
      <c r="B281" s="40"/>
      <c r="C281" s="1"/>
      <c r="D281" s="1"/>
      <c r="E281" s="1"/>
      <c r="F281" s="1"/>
      <c r="G281" s="41"/>
      <c r="H281" s="41"/>
    </row>
    <row r="282" spans="1:8" x14ac:dyDescent="0.2">
      <c r="A282" s="37"/>
      <c r="B282" s="40"/>
      <c r="C282" s="1"/>
      <c r="D282" s="1"/>
      <c r="E282" s="1"/>
      <c r="F282" s="1"/>
      <c r="G282" s="41"/>
      <c r="H282" s="41"/>
    </row>
    <row r="283" spans="1:8" x14ac:dyDescent="0.2">
      <c r="A283" s="37"/>
      <c r="B283" s="40"/>
      <c r="C283" s="1"/>
      <c r="D283" s="1"/>
      <c r="E283" s="1"/>
      <c r="F283" s="1"/>
      <c r="G283" s="41"/>
      <c r="H283" s="41"/>
    </row>
    <row r="284" spans="1:8" x14ac:dyDescent="0.2">
      <c r="A284" s="37"/>
      <c r="B284" s="40"/>
      <c r="C284" s="1"/>
      <c r="D284" s="1"/>
      <c r="E284" s="1"/>
      <c r="F284" s="1"/>
      <c r="G284" s="41"/>
      <c r="H284" s="41"/>
    </row>
    <row r="285" spans="1:8" x14ac:dyDescent="0.2">
      <c r="A285" s="37"/>
      <c r="B285" s="40"/>
      <c r="C285" s="1"/>
      <c r="D285" s="1"/>
      <c r="E285" s="1"/>
      <c r="F285" s="1"/>
      <c r="G285" s="41"/>
      <c r="H285" s="41"/>
    </row>
    <row r="286" spans="1:8" x14ac:dyDescent="0.2">
      <c r="A286" s="37"/>
      <c r="B286" s="40"/>
      <c r="C286" s="1"/>
      <c r="D286" s="1"/>
      <c r="E286" s="1"/>
      <c r="F286" s="1"/>
      <c r="G286" s="41"/>
      <c r="H286" s="41"/>
    </row>
    <row r="287" spans="1:8" x14ac:dyDescent="0.2">
      <c r="A287" s="37"/>
      <c r="B287" s="40"/>
      <c r="C287" s="1"/>
      <c r="D287" s="1"/>
      <c r="E287" s="1"/>
      <c r="F287" s="1"/>
      <c r="G287" s="41"/>
      <c r="H287" s="41"/>
    </row>
    <row r="288" spans="1:8" x14ac:dyDescent="0.2">
      <c r="A288" s="37"/>
      <c r="B288" s="40"/>
      <c r="C288" s="1"/>
      <c r="D288" s="1"/>
      <c r="E288" s="1"/>
      <c r="F288" s="1"/>
      <c r="G288" s="41"/>
      <c r="H288" s="41"/>
    </row>
    <row r="289" spans="1:8" x14ac:dyDescent="0.2">
      <c r="A289" s="37"/>
      <c r="B289" s="40"/>
      <c r="C289" s="1"/>
      <c r="D289" s="1"/>
      <c r="E289" s="1"/>
      <c r="F289" s="1"/>
      <c r="G289" s="41"/>
      <c r="H289" s="41"/>
    </row>
    <row r="290" spans="1:8" x14ac:dyDescent="0.2">
      <c r="A290" s="37"/>
      <c r="B290" s="40"/>
      <c r="C290" s="1"/>
      <c r="D290" s="1"/>
      <c r="E290" s="1"/>
      <c r="F290" s="1"/>
      <c r="G290" s="41"/>
      <c r="H290" s="41"/>
    </row>
    <row r="291" spans="1:8" x14ac:dyDescent="0.2">
      <c r="A291" s="37"/>
      <c r="B291" s="40"/>
      <c r="C291" s="1"/>
      <c r="D291" s="1"/>
      <c r="E291" s="1"/>
      <c r="F291" s="1"/>
      <c r="G291" s="41"/>
      <c r="H291" s="41"/>
    </row>
    <row r="292" spans="1:8" x14ac:dyDescent="0.2">
      <c r="A292" s="37"/>
      <c r="B292" s="40"/>
      <c r="C292" s="1"/>
      <c r="D292" s="1"/>
      <c r="E292" s="1"/>
      <c r="F292" s="1"/>
      <c r="G292" s="41"/>
      <c r="H292" s="41"/>
    </row>
    <row r="293" spans="1:8" x14ac:dyDescent="0.2">
      <c r="A293" s="37"/>
      <c r="B293" s="40"/>
      <c r="C293" s="1"/>
      <c r="D293" s="1"/>
      <c r="E293" s="1"/>
      <c r="F293" s="1"/>
      <c r="G293" s="41"/>
      <c r="H293" s="41"/>
    </row>
    <row r="294" spans="1:8" x14ac:dyDescent="0.2">
      <c r="A294" s="37"/>
      <c r="B294" s="40"/>
      <c r="C294" s="1"/>
      <c r="D294" s="1"/>
      <c r="E294" s="1"/>
      <c r="F294" s="1"/>
      <c r="G294" s="41"/>
      <c r="H294" s="41"/>
    </row>
    <row r="295" spans="1:8" x14ac:dyDescent="0.2">
      <c r="A295" s="37"/>
      <c r="B295" s="40"/>
      <c r="C295" s="1"/>
      <c r="D295" s="1"/>
      <c r="E295" s="1"/>
      <c r="F295" s="1"/>
      <c r="G295" s="41"/>
      <c r="H295" s="41"/>
    </row>
    <row r="296" spans="1:8" x14ac:dyDescent="0.2">
      <c r="A296" s="37"/>
      <c r="B296" s="40"/>
      <c r="C296" s="1"/>
      <c r="D296" s="1"/>
      <c r="E296" s="1"/>
      <c r="F296" s="1"/>
      <c r="G296" s="41"/>
      <c r="H296" s="41"/>
    </row>
    <row r="297" spans="1:8" x14ac:dyDescent="0.2">
      <c r="A297" s="37"/>
      <c r="B297" s="40"/>
      <c r="C297" s="1"/>
      <c r="D297" s="1"/>
      <c r="E297" s="1"/>
      <c r="F297" s="1"/>
      <c r="G297" s="41"/>
      <c r="H297" s="41"/>
    </row>
    <row r="298" spans="1:8" x14ac:dyDescent="0.2">
      <c r="A298" s="37"/>
      <c r="B298" s="40"/>
      <c r="C298" s="1"/>
      <c r="D298" s="1"/>
      <c r="E298" s="1"/>
      <c r="F298" s="1"/>
      <c r="G298" s="41"/>
      <c r="H298" s="41"/>
    </row>
    <row r="299" spans="1:8" x14ac:dyDescent="0.2">
      <c r="A299" s="37"/>
      <c r="B299" s="40"/>
      <c r="C299" s="1"/>
      <c r="D299" s="1"/>
      <c r="E299" s="1"/>
      <c r="F299" s="1"/>
      <c r="G299" s="41"/>
      <c r="H299" s="41"/>
    </row>
    <row r="300" spans="1:8" x14ac:dyDescent="0.2">
      <c r="A300" s="37"/>
      <c r="B300" s="40"/>
      <c r="C300" s="1"/>
      <c r="D300" s="1"/>
      <c r="E300" s="1"/>
      <c r="F300" s="1"/>
      <c r="G300" s="41"/>
      <c r="H300" s="41"/>
    </row>
    <row r="301" spans="1:8" x14ac:dyDescent="0.2">
      <c r="A301" s="37"/>
      <c r="B301" s="40"/>
      <c r="C301" s="1"/>
      <c r="D301" s="1"/>
      <c r="E301" s="1"/>
      <c r="F301" s="1"/>
      <c r="G301" s="41"/>
      <c r="H301" s="41"/>
    </row>
    <row r="302" spans="1:8" x14ac:dyDescent="0.2">
      <c r="A302" s="37"/>
      <c r="B302" s="40"/>
      <c r="C302" s="1"/>
      <c r="D302" s="1"/>
      <c r="E302" s="1"/>
      <c r="F302" s="1"/>
      <c r="G302" s="41"/>
      <c r="H302" s="41"/>
    </row>
    <row r="303" spans="1:8" x14ac:dyDescent="0.2">
      <c r="A303" s="37"/>
      <c r="B303" s="40"/>
      <c r="C303" s="1"/>
      <c r="D303" s="1"/>
      <c r="E303" s="1"/>
      <c r="F303" s="1"/>
      <c r="G303" s="41"/>
      <c r="H303" s="41"/>
    </row>
    <row r="304" spans="1:8" x14ac:dyDescent="0.2">
      <c r="A304" s="37"/>
      <c r="B304" s="40"/>
      <c r="C304" s="1"/>
      <c r="D304" s="1"/>
      <c r="E304" s="1"/>
      <c r="F304" s="1"/>
      <c r="G304" s="41"/>
      <c r="H304" s="41"/>
    </row>
    <row r="305" spans="1:8" x14ac:dyDescent="0.2">
      <c r="A305" s="37"/>
      <c r="B305" s="40"/>
      <c r="C305" s="1"/>
      <c r="D305" s="1"/>
      <c r="E305" s="1"/>
      <c r="F305" s="1"/>
      <c r="G305" s="41"/>
      <c r="H305" s="41"/>
    </row>
    <row r="306" spans="1:8" x14ac:dyDescent="0.2">
      <c r="A306" s="37"/>
      <c r="B306" s="40"/>
      <c r="C306" s="1"/>
      <c r="D306" s="1"/>
      <c r="E306" s="1"/>
      <c r="F306" s="1"/>
      <c r="G306" s="41"/>
      <c r="H306" s="41"/>
    </row>
    <row r="307" spans="1:8" x14ac:dyDescent="0.2">
      <c r="A307" s="37"/>
      <c r="B307" s="40"/>
      <c r="C307" s="1"/>
      <c r="D307" s="1"/>
      <c r="E307" s="1"/>
      <c r="F307" s="1"/>
      <c r="G307" s="41"/>
      <c r="H307" s="41"/>
    </row>
    <row r="308" spans="1:8" x14ac:dyDescent="0.2">
      <c r="A308" s="37"/>
      <c r="B308" s="40"/>
      <c r="C308" s="1"/>
      <c r="D308" s="1"/>
      <c r="E308" s="1"/>
      <c r="F308" s="1"/>
      <c r="G308" s="41"/>
      <c r="H308" s="41"/>
    </row>
    <row r="309" spans="1:8" x14ac:dyDescent="0.2">
      <c r="A309" s="37"/>
      <c r="B309" s="40"/>
      <c r="C309" s="1"/>
      <c r="D309" s="1"/>
      <c r="E309" s="1"/>
      <c r="F309" s="1"/>
      <c r="G309" s="41"/>
      <c r="H309" s="41"/>
    </row>
    <row r="310" spans="1:8" x14ac:dyDescent="0.2">
      <c r="A310" s="37"/>
      <c r="B310" s="40"/>
      <c r="C310" s="1"/>
      <c r="D310" s="1"/>
      <c r="E310" s="1"/>
      <c r="F310" s="1"/>
      <c r="G310" s="41"/>
      <c r="H310" s="41"/>
    </row>
    <row r="311" spans="1:8" x14ac:dyDescent="0.2">
      <c r="A311" s="37"/>
      <c r="B311" s="40"/>
      <c r="C311" s="1"/>
      <c r="D311" s="1"/>
      <c r="E311" s="1"/>
      <c r="F311" s="1"/>
      <c r="G311" s="41"/>
      <c r="H311" s="41"/>
    </row>
    <row r="312" spans="1:8" x14ac:dyDescent="0.2">
      <c r="A312" s="37"/>
      <c r="B312" s="40"/>
      <c r="C312" s="1"/>
      <c r="D312" s="1"/>
      <c r="E312" s="1"/>
      <c r="F312" s="1"/>
      <c r="G312" s="41"/>
      <c r="H312" s="41"/>
    </row>
    <row r="313" spans="1:8" x14ac:dyDescent="0.2">
      <c r="A313" s="37"/>
      <c r="B313" s="40"/>
      <c r="C313" s="1"/>
      <c r="D313" s="1"/>
      <c r="E313" s="1"/>
      <c r="F313" s="1"/>
      <c r="G313" s="41"/>
      <c r="H313" s="41"/>
    </row>
    <row r="314" spans="1:8" x14ac:dyDescent="0.2">
      <c r="A314" s="37"/>
      <c r="B314" s="40"/>
      <c r="C314" s="1"/>
      <c r="D314" s="1"/>
      <c r="E314" s="1"/>
      <c r="F314" s="1"/>
      <c r="G314" s="41"/>
      <c r="H314" s="41"/>
    </row>
    <row r="315" spans="1:8" x14ac:dyDescent="0.2">
      <c r="A315" s="37"/>
      <c r="B315" s="40"/>
      <c r="C315" s="1"/>
      <c r="D315" s="1"/>
      <c r="E315" s="1"/>
      <c r="F315" s="1"/>
      <c r="G315" s="41"/>
      <c r="H315" s="41"/>
    </row>
    <row r="316" spans="1:8" x14ac:dyDescent="0.2">
      <c r="A316" s="37"/>
      <c r="B316" s="40"/>
      <c r="C316" s="1"/>
      <c r="D316" s="1"/>
      <c r="E316" s="1"/>
      <c r="F316" s="1"/>
      <c r="G316" s="41"/>
      <c r="H316" s="41"/>
    </row>
    <row r="317" spans="1:8" x14ac:dyDescent="0.2">
      <c r="A317" s="37"/>
      <c r="B317" s="40"/>
      <c r="C317" s="1"/>
      <c r="D317" s="1"/>
      <c r="E317" s="1"/>
      <c r="F317" s="1"/>
      <c r="G317" s="41"/>
      <c r="H317" s="41"/>
    </row>
    <row r="318" spans="1:8" x14ac:dyDescent="0.2">
      <c r="A318" s="37"/>
      <c r="B318" s="40"/>
      <c r="C318" s="1"/>
      <c r="D318" s="1"/>
      <c r="E318" s="1"/>
      <c r="F318" s="1"/>
      <c r="G318" s="41"/>
      <c r="H318" s="41"/>
    </row>
    <row r="319" spans="1:8" x14ac:dyDescent="0.2">
      <c r="A319" s="37"/>
      <c r="B319" s="40"/>
      <c r="C319" s="1"/>
      <c r="D319" s="1"/>
      <c r="E319" s="1"/>
      <c r="F319" s="1"/>
      <c r="G319" s="41"/>
      <c r="H319" s="41"/>
    </row>
    <row r="320" spans="1:8" x14ac:dyDescent="0.2">
      <c r="A320" s="37"/>
      <c r="B320" s="40"/>
      <c r="C320" s="1"/>
      <c r="D320" s="1"/>
      <c r="E320" s="1"/>
      <c r="F320" s="1"/>
      <c r="G320" s="41"/>
      <c r="H320" s="41"/>
    </row>
    <row r="321" spans="1:8" x14ac:dyDescent="0.2">
      <c r="A321" s="37"/>
      <c r="B321" s="40"/>
      <c r="C321" s="1"/>
      <c r="D321" s="1"/>
      <c r="E321" s="1"/>
      <c r="F321" s="1"/>
      <c r="G321" s="41"/>
      <c r="H321" s="41"/>
    </row>
    <row r="322" spans="1:8" x14ac:dyDescent="0.2">
      <c r="A322" s="37"/>
      <c r="B322" s="40"/>
      <c r="C322" s="1"/>
      <c r="D322" s="1"/>
      <c r="E322" s="1"/>
      <c r="F322" s="1"/>
      <c r="G322" s="41"/>
      <c r="H322" s="41"/>
    </row>
    <row r="323" spans="1:8" x14ac:dyDescent="0.2">
      <c r="A323" s="37"/>
      <c r="B323" s="40"/>
      <c r="C323" s="1"/>
      <c r="D323" s="1"/>
      <c r="E323" s="1"/>
      <c r="F323" s="1"/>
      <c r="G323" s="41"/>
      <c r="H323" s="41"/>
    </row>
    <row r="324" spans="1:8" x14ac:dyDescent="0.2">
      <c r="A324" s="37"/>
      <c r="B324" s="40"/>
      <c r="C324" s="1"/>
      <c r="D324" s="1"/>
      <c r="E324" s="1"/>
      <c r="F324" s="1"/>
      <c r="G324" s="41"/>
      <c r="H324" s="41"/>
    </row>
    <row r="325" spans="1:8" x14ac:dyDescent="0.2">
      <c r="A325" s="37"/>
      <c r="B325" s="40"/>
      <c r="C325" s="1"/>
      <c r="D325" s="1"/>
      <c r="E325" s="1"/>
      <c r="F325" s="1"/>
      <c r="G325" s="41"/>
      <c r="H325" s="41"/>
    </row>
    <row r="326" spans="1:8" x14ac:dyDescent="0.2">
      <c r="A326" s="37"/>
      <c r="B326" s="40"/>
      <c r="C326" s="1"/>
      <c r="D326" s="1"/>
      <c r="E326" s="1"/>
      <c r="F326" s="1"/>
      <c r="G326" s="41"/>
      <c r="H326" s="41"/>
    </row>
    <row r="327" spans="1:8" x14ac:dyDescent="0.2">
      <c r="A327" s="37"/>
      <c r="B327" s="40"/>
      <c r="C327" s="1"/>
      <c r="D327" s="1"/>
      <c r="E327" s="1"/>
      <c r="F327" s="1"/>
      <c r="G327" s="41"/>
      <c r="H327" s="41"/>
    </row>
    <row r="328" spans="1:8" x14ac:dyDescent="0.2">
      <c r="A328" s="37"/>
      <c r="B328" s="40"/>
      <c r="C328" s="1"/>
      <c r="D328" s="1"/>
      <c r="E328" s="1"/>
      <c r="F328" s="1"/>
      <c r="G328" s="41"/>
      <c r="H328" s="41"/>
    </row>
    <row r="329" spans="1:8" x14ac:dyDescent="0.2">
      <c r="A329" s="37"/>
      <c r="B329" s="40"/>
      <c r="C329" s="1"/>
      <c r="D329" s="1"/>
      <c r="E329" s="1"/>
      <c r="F329" s="1"/>
      <c r="G329" s="41"/>
      <c r="H329" s="41"/>
    </row>
    <row r="330" spans="1:8" x14ac:dyDescent="0.2">
      <c r="A330" s="37"/>
      <c r="B330" s="40"/>
      <c r="C330" s="1"/>
      <c r="D330" s="1"/>
      <c r="E330" s="1"/>
      <c r="F330" s="1"/>
      <c r="G330" s="41"/>
      <c r="H330" s="41"/>
    </row>
    <row r="331" spans="1:8" x14ac:dyDescent="0.2">
      <c r="A331" s="37"/>
      <c r="B331" s="40"/>
      <c r="C331" s="1"/>
      <c r="D331" s="1"/>
      <c r="E331" s="1"/>
      <c r="F331" s="1"/>
      <c r="G331" s="41"/>
      <c r="H331" s="41"/>
    </row>
    <row r="332" spans="1:8" x14ac:dyDescent="0.2">
      <c r="A332" s="37"/>
      <c r="B332" s="40"/>
      <c r="C332" s="1"/>
      <c r="D332" s="1"/>
      <c r="E332" s="1"/>
      <c r="F332" s="1"/>
      <c r="G332" s="41"/>
      <c r="H332" s="41"/>
    </row>
    <row r="333" spans="1:8" x14ac:dyDescent="0.2">
      <c r="A333" s="37"/>
      <c r="B333" s="40"/>
      <c r="C333" s="1"/>
      <c r="D333" s="1"/>
      <c r="E333" s="1"/>
      <c r="F333" s="1"/>
      <c r="G333" s="41"/>
      <c r="H333" s="41"/>
    </row>
    <row r="334" spans="1:8" x14ac:dyDescent="0.2">
      <c r="A334" s="37"/>
      <c r="B334" s="40"/>
      <c r="C334" s="1"/>
      <c r="D334" s="1"/>
      <c r="E334" s="1"/>
      <c r="F334" s="1"/>
      <c r="G334" s="41"/>
      <c r="H334" s="41"/>
    </row>
    <row r="335" spans="1:8" x14ac:dyDescent="0.2">
      <c r="A335" s="37"/>
      <c r="B335" s="40"/>
      <c r="C335" s="1"/>
      <c r="D335" s="1"/>
      <c r="E335" s="1"/>
      <c r="F335" s="1"/>
      <c r="G335" s="41"/>
      <c r="H335" s="41"/>
    </row>
    <row r="336" spans="1:8" x14ac:dyDescent="0.2">
      <c r="A336" s="37"/>
      <c r="B336" s="40"/>
      <c r="C336" s="1"/>
      <c r="D336" s="1"/>
      <c r="E336" s="1"/>
      <c r="F336" s="1"/>
      <c r="G336" s="41"/>
      <c r="H336" s="41"/>
    </row>
    <row r="337" spans="1:8" x14ac:dyDescent="0.2">
      <c r="A337" s="37"/>
      <c r="B337" s="40"/>
      <c r="C337" s="1"/>
      <c r="D337" s="1"/>
      <c r="E337" s="1"/>
      <c r="F337" s="1"/>
      <c r="G337" s="41"/>
      <c r="H337" s="41"/>
    </row>
    <row r="338" spans="1:8" x14ac:dyDescent="0.2">
      <c r="A338" s="37"/>
      <c r="B338" s="40"/>
      <c r="C338" s="1"/>
      <c r="D338" s="1"/>
      <c r="E338" s="1"/>
      <c r="F338" s="1"/>
      <c r="G338" s="41"/>
      <c r="H338" s="41"/>
    </row>
    <row r="339" spans="1:8" x14ac:dyDescent="0.2">
      <c r="A339" s="37"/>
      <c r="B339" s="40"/>
      <c r="C339" s="1"/>
      <c r="D339" s="1"/>
      <c r="E339" s="1"/>
      <c r="F339" s="1"/>
      <c r="G339" s="41"/>
      <c r="H339" s="41"/>
    </row>
    <row r="340" spans="1:8" x14ac:dyDescent="0.2">
      <c r="A340" s="37"/>
      <c r="B340" s="40"/>
      <c r="C340" s="1"/>
      <c r="D340" s="1"/>
      <c r="E340" s="1"/>
      <c r="F340" s="1"/>
      <c r="G340" s="41"/>
      <c r="H340" s="41"/>
    </row>
    <row r="341" spans="1:8" x14ac:dyDescent="0.2">
      <c r="A341" s="37"/>
      <c r="B341" s="40"/>
      <c r="C341" s="1"/>
      <c r="D341" s="1"/>
      <c r="E341" s="1"/>
      <c r="F341" s="1"/>
      <c r="G341" s="41"/>
      <c r="H341" s="41"/>
    </row>
    <row r="342" spans="1:8" x14ac:dyDescent="0.2">
      <c r="A342" s="37"/>
      <c r="B342" s="40"/>
      <c r="C342" s="1"/>
      <c r="D342" s="1"/>
      <c r="E342" s="1"/>
      <c r="F342" s="1"/>
      <c r="G342" s="41"/>
      <c r="H342" s="41"/>
    </row>
    <row r="343" spans="1:8" x14ac:dyDescent="0.2">
      <c r="A343" s="37"/>
      <c r="B343" s="40"/>
      <c r="C343" s="1"/>
      <c r="D343" s="1"/>
      <c r="E343" s="1"/>
      <c r="F343" s="1"/>
      <c r="G343" s="41"/>
      <c r="H343" s="41"/>
    </row>
    <row r="344" spans="1:8" x14ac:dyDescent="0.2">
      <c r="A344" s="37"/>
      <c r="B344" s="40"/>
      <c r="C344" s="1"/>
      <c r="D344" s="1"/>
      <c r="E344" s="1"/>
      <c r="F344" s="1"/>
      <c r="G344" s="41"/>
      <c r="H344" s="41"/>
    </row>
    <row r="345" spans="1:8" x14ac:dyDescent="0.2">
      <c r="A345" s="37"/>
      <c r="B345" s="40"/>
      <c r="C345" s="1"/>
      <c r="D345" s="1"/>
      <c r="E345" s="1"/>
      <c r="F345" s="1"/>
      <c r="G345" s="41"/>
      <c r="H345" s="41"/>
    </row>
    <row r="346" spans="1:8" x14ac:dyDescent="0.2">
      <c r="A346" s="37"/>
      <c r="B346" s="40"/>
      <c r="C346" s="1"/>
      <c r="D346" s="1"/>
      <c r="E346" s="1"/>
      <c r="F346" s="1"/>
      <c r="G346" s="41"/>
      <c r="H346" s="41"/>
    </row>
    <row r="347" spans="1:8" x14ac:dyDescent="0.2">
      <c r="A347" s="37"/>
      <c r="B347" s="40"/>
      <c r="C347" s="1"/>
      <c r="D347" s="1"/>
      <c r="E347" s="1"/>
      <c r="F347" s="1"/>
      <c r="G347" s="41"/>
      <c r="H347" s="41"/>
    </row>
    <row r="348" spans="1:8" x14ac:dyDescent="0.2">
      <c r="A348" s="37"/>
      <c r="B348" s="40"/>
      <c r="C348" s="1"/>
      <c r="D348" s="1"/>
      <c r="E348" s="1"/>
      <c r="F348" s="1"/>
      <c r="G348" s="41"/>
      <c r="H348" s="41"/>
    </row>
    <row r="349" spans="1:8" x14ac:dyDescent="0.2">
      <c r="A349" s="37"/>
      <c r="B349" s="40"/>
      <c r="C349" s="1"/>
      <c r="D349" s="1"/>
      <c r="E349" s="1"/>
      <c r="F349" s="1"/>
      <c r="G349" s="41"/>
      <c r="H349" s="41"/>
    </row>
    <row r="350" spans="1:8" x14ac:dyDescent="0.2">
      <c r="A350" s="37"/>
      <c r="B350" s="40"/>
      <c r="C350" s="1"/>
      <c r="D350" s="1"/>
      <c r="E350" s="1"/>
      <c r="F350" s="1"/>
      <c r="G350" s="41"/>
      <c r="H350" s="41"/>
    </row>
    <row r="351" spans="1:8" x14ac:dyDescent="0.2">
      <c r="A351" s="37"/>
      <c r="B351" s="40"/>
      <c r="C351" s="1"/>
      <c r="D351" s="1"/>
      <c r="E351" s="1"/>
      <c r="F351" s="1"/>
      <c r="G351" s="41"/>
      <c r="H351" s="41"/>
    </row>
    <row r="352" spans="1:8" x14ac:dyDescent="0.2">
      <c r="A352" s="37"/>
      <c r="B352" s="40"/>
      <c r="C352" s="1"/>
      <c r="D352" s="1"/>
      <c r="E352" s="1"/>
      <c r="F352" s="1"/>
      <c r="G352" s="41"/>
      <c r="H352" s="41"/>
    </row>
    <row r="353" spans="1:8" x14ac:dyDescent="0.2">
      <c r="A353" s="37"/>
      <c r="B353" s="40"/>
      <c r="C353" s="1"/>
      <c r="D353" s="1"/>
      <c r="E353" s="1"/>
      <c r="F353" s="1"/>
      <c r="G353" s="41"/>
      <c r="H353" s="41"/>
    </row>
    <row r="354" spans="1:8" x14ac:dyDescent="0.2">
      <c r="A354" s="37"/>
      <c r="B354" s="40"/>
      <c r="C354" s="1"/>
      <c r="D354" s="1"/>
      <c r="E354" s="1"/>
      <c r="F354" s="1"/>
      <c r="G354" s="41"/>
      <c r="H354" s="41"/>
    </row>
    <row r="355" spans="1:8" x14ac:dyDescent="0.2">
      <c r="A355" s="37"/>
      <c r="B355" s="40"/>
      <c r="C355" s="1"/>
      <c r="D355" s="1"/>
      <c r="E355" s="1"/>
      <c r="F355" s="1"/>
      <c r="G355" s="41"/>
      <c r="H355" s="41"/>
    </row>
    <row r="356" spans="1:8" x14ac:dyDescent="0.2">
      <c r="A356" s="37"/>
      <c r="B356" s="40"/>
      <c r="C356" s="1"/>
      <c r="D356" s="1"/>
      <c r="E356" s="1"/>
      <c r="F356" s="1"/>
      <c r="G356" s="41"/>
      <c r="H356" s="41"/>
    </row>
    <row r="357" spans="1:8" x14ac:dyDescent="0.2">
      <c r="A357" s="37"/>
      <c r="B357" s="40"/>
      <c r="C357" s="1"/>
      <c r="D357" s="1"/>
      <c r="E357" s="1"/>
      <c r="F357" s="1"/>
      <c r="G357" s="41"/>
      <c r="H357" s="41"/>
    </row>
    <row r="358" spans="1:8" x14ac:dyDescent="0.2">
      <c r="A358" s="37"/>
      <c r="B358" s="40"/>
      <c r="C358" s="1"/>
      <c r="D358" s="1"/>
      <c r="E358" s="1"/>
      <c r="F358" s="1"/>
      <c r="G358" s="41"/>
      <c r="H358" s="41"/>
    </row>
    <row r="359" spans="1:8" x14ac:dyDescent="0.2">
      <c r="A359" s="37"/>
      <c r="B359" s="40"/>
      <c r="C359" s="1"/>
      <c r="D359" s="1"/>
      <c r="E359" s="1"/>
      <c r="F359" s="1"/>
      <c r="G359" s="41"/>
      <c r="H359" s="41"/>
    </row>
    <row r="360" spans="1:8" x14ac:dyDescent="0.2">
      <c r="A360" s="37"/>
      <c r="B360" s="40"/>
      <c r="C360" s="1"/>
      <c r="D360" s="1"/>
      <c r="E360" s="1"/>
      <c r="F360" s="1"/>
      <c r="G360" s="41"/>
      <c r="H360" s="41"/>
    </row>
    <row r="361" spans="1:8" x14ac:dyDescent="0.2">
      <c r="A361" s="37"/>
      <c r="B361" s="40"/>
      <c r="C361" s="1"/>
      <c r="D361" s="1"/>
      <c r="E361" s="1"/>
      <c r="F361" s="1"/>
      <c r="G361" s="41"/>
      <c r="H361" s="41"/>
    </row>
    <row r="362" spans="1:8" x14ac:dyDescent="0.2">
      <c r="A362" s="37"/>
      <c r="B362" s="40"/>
      <c r="C362" s="1"/>
      <c r="D362" s="1"/>
      <c r="E362" s="1"/>
      <c r="F362" s="1"/>
      <c r="G362" s="41"/>
      <c r="H362" s="41"/>
    </row>
    <row r="363" spans="1:8" x14ac:dyDescent="0.2">
      <c r="A363" s="37"/>
      <c r="B363" s="40"/>
      <c r="C363" s="1"/>
      <c r="D363" s="1"/>
      <c r="E363" s="1"/>
      <c r="F363" s="1"/>
      <c r="G363" s="41"/>
      <c r="H363" s="41"/>
    </row>
    <row r="364" spans="1:8" x14ac:dyDescent="0.2">
      <c r="A364" s="37"/>
      <c r="B364" s="40"/>
      <c r="C364" s="1"/>
      <c r="D364" s="1"/>
      <c r="E364" s="1"/>
      <c r="F364" s="1"/>
      <c r="G364" s="41"/>
      <c r="H364" s="41"/>
    </row>
    <row r="365" spans="1:8" x14ac:dyDescent="0.2">
      <c r="A365" s="37"/>
      <c r="B365" s="40"/>
      <c r="C365" s="1"/>
      <c r="D365" s="1"/>
      <c r="E365" s="1"/>
      <c r="F365" s="1"/>
      <c r="G365" s="41"/>
      <c r="H365" s="41"/>
    </row>
    <row r="366" spans="1:8" x14ac:dyDescent="0.2">
      <c r="A366" s="37"/>
      <c r="B366" s="40"/>
      <c r="C366" s="1"/>
      <c r="D366" s="1"/>
      <c r="E366" s="1"/>
      <c r="F366" s="1"/>
      <c r="G366" s="41"/>
      <c r="H366" s="41"/>
    </row>
    <row r="367" spans="1:8" x14ac:dyDescent="0.2">
      <c r="A367" s="37"/>
      <c r="B367" s="40"/>
      <c r="C367" s="1"/>
      <c r="D367" s="1"/>
      <c r="E367" s="1"/>
      <c r="F367" s="1"/>
      <c r="G367" s="41"/>
      <c r="H367" s="41"/>
    </row>
    <row r="368" spans="1:8" x14ac:dyDescent="0.2">
      <c r="A368" s="37"/>
      <c r="B368" s="40"/>
      <c r="C368" s="1"/>
      <c r="D368" s="1"/>
      <c r="E368" s="1"/>
      <c r="F368" s="1"/>
      <c r="G368" s="41"/>
      <c r="H368" s="41"/>
    </row>
    <row r="369" spans="1:8" x14ac:dyDescent="0.2">
      <c r="A369" s="37"/>
      <c r="B369" s="40"/>
      <c r="C369" s="1"/>
      <c r="D369" s="1"/>
      <c r="E369" s="1"/>
      <c r="F369" s="1"/>
      <c r="G369" s="41"/>
      <c r="H369" s="41"/>
    </row>
    <row r="370" spans="1:8" x14ac:dyDescent="0.2">
      <c r="A370" s="37"/>
      <c r="B370" s="40"/>
      <c r="C370" s="1"/>
      <c r="D370" s="1"/>
      <c r="E370" s="1"/>
      <c r="F370" s="1"/>
      <c r="G370" s="41"/>
      <c r="H370" s="41"/>
    </row>
    <row r="371" spans="1:8" x14ac:dyDescent="0.2">
      <c r="A371" s="37"/>
      <c r="B371" s="40"/>
      <c r="C371" s="1"/>
      <c r="D371" s="1"/>
      <c r="E371" s="1"/>
      <c r="F371" s="1"/>
      <c r="G371" s="41"/>
      <c r="H371" s="41"/>
    </row>
    <row r="372" spans="1:8" x14ac:dyDescent="0.2">
      <c r="A372" s="37"/>
      <c r="B372" s="40"/>
      <c r="C372" s="1"/>
      <c r="D372" s="1"/>
      <c r="E372" s="1"/>
      <c r="F372" s="1"/>
      <c r="G372" s="41"/>
      <c r="H372" s="41"/>
    </row>
    <row r="373" spans="1:8" x14ac:dyDescent="0.2">
      <c r="A373" s="37"/>
      <c r="B373" s="40"/>
      <c r="C373" s="1"/>
      <c r="D373" s="1"/>
      <c r="E373" s="1"/>
      <c r="F373" s="1"/>
      <c r="G373" s="41"/>
      <c r="H373" s="41"/>
    </row>
    <row r="374" spans="1:8" x14ac:dyDescent="0.2">
      <c r="A374" s="37"/>
      <c r="B374" s="40"/>
      <c r="C374" s="1"/>
      <c r="D374" s="1"/>
      <c r="E374" s="1"/>
      <c r="F374" s="1"/>
      <c r="G374" s="41"/>
      <c r="H374" s="41"/>
    </row>
    <row r="375" spans="1:8" x14ac:dyDescent="0.2">
      <c r="A375" s="37"/>
      <c r="B375" s="40"/>
      <c r="C375" s="1"/>
      <c r="D375" s="1"/>
      <c r="E375" s="1"/>
      <c r="F375" s="1"/>
      <c r="G375" s="41"/>
      <c r="H375" s="41"/>
    </row>
    <row r="376" spans="1:8" x14ac:dyDescent="0.2">
      <c r="A376" s="37"/>
      <c r="B376" s="40"/>
      <c r="C376" s="1"/>
      <c r="D376" s="1"/>
      <c r="E376" s="1"/>
      <c r="F376" s="1"/>
      <c r="G376" s="41"/>
      <c r="H376" s="41"/>
    </row>
    <row r="377" spans="1:8" x14ac:dyDescent="0.2">
      <c r="A377" s="37"/>
      <c r="B377" s="40"/>
      <c r="C377" s="1"/>
      <c r="D377" s="1"/>
      <c r="E377" s="1"/>
      <c r="F377" s="1"/>
      <c r="G377" s="41"/>
      <c r="H377" s="41"/>
    </row>
    <row r="378" spans="1:8" x14ac:dyDescent="0.2">
      <c r="A378" s="37"/>
      <c r="B378" s="40"/>
      <c r="C378" s="1"/>
      <c r="D378" s="1"/>
      <c r="E378" s="1"/>
      <c r="F378" s="1"/>
      <c r="G378" s="41"/>
      <c r="H378" s="41"/>
    </row>
    <row r="379" spans="1:8" x14ac:dyDescent="0.2">
      <c r="A379" s="37"/>
      <c r="B379" s="40"/>
      <c r="C379" s="1"/>
      <c r="D379" s="1"/>
      <c r="E379" s="1"/>
      <c r="F379" s="1"/>
      <c r="G379" s="41"/>
      <c r="H379" s="41"/>
    </row>
    <row r="380" spans="1:8" x14ac:dyDescent="0.2">
      <c r="A380" s="37"/>
      <c r="B380" s="40"/>
      <c r="C380" s="1"/>
      <c r="D380" s="1"/>
      <c r="E380" s="1"/>
      <c r="F380" s="1"/>
      <c r="G380" s="41"/>
      <c r="H380" s="41"/>
    </row>
    <row r="381" spans="1:8" x14ac:dyDescent="0.2">
      <c r="A381" s="37"/>
      <c r="B381" s="40"/>
      <c r="C381" s="1"/>
      <c r="D381" s="1"/>
      <c r="E381" s="1"/>
      <c r="F381" s="1"/>
      <c r="G381" s="41"/>
      <c r="H381" s="41"/>
    </row>
    <row r="382" spans="1:8" x14ac:dyDescent="0.2">
      <c r="A382" s="37"/>
      <c r="B382" s="40"/>
      <c r="C382" s="1"/>
      <c r="D382" s="1"/>
      <c r="E382" s="1"/>
      <c r="F382" s="1"/>
      <c r="G382" s="41"/>
      <c r="H382" s="41"/>
    </row>
    <row r="383" spans="1:8" x14ac:dyDescent="0.2">
      <c r="A383" s="37"/>
      <c r="B383" s="40"/>
      <c r="C383" s="1"/>
      <c r="D383" s="1"/>
      <c r="E383" s="1"/>
      <c r="F383" s="1"/>
      <c r="G383" s="41"/>
      <c r="H383" s="41"/>
    </row>
    <row r="384" spans="1:8" x14ac:dyDescent="0.2">
      <c r="A384" s="37"/>
      <c r="B384" s="40"/>
      <c r="C384" s="1"/>
      <c r="D384" s="1"/>
      <c r="E384" s="1"/>
      <c r="F384" s="1"/>
      <c r="G384" s="41"/>
      <c r="H384" s="41"/>
    </row>
    <row r="385" spans="1:8" x14ac:dyDescent="0.2">
      <c r="A385" s="37"/>
      <c r="B385" s="40"/>
      <c r="C385" s="1"/>
      <c r="D385" s="1"/>
      <c r="E385" s="1"/>
      <c r="F385" s="1"/>
      <c r="G385" s="41"/>
      <c r="H385" s="41"/>
    </row>
    <row r="386" spans="1:8" x14ac:dyDescent="0.2">
      <c r="A386" s="37"/>
      <c r="B386" s="40"/>
      <c r="C386" s="1"/>
      <c r="D386" s="1"/>
      <c r="E386" s="1"/>
      <c r="F386" s="1"/>
      <c r="G386" s="41"/>
      <c r="H386" s="41"/>
    </row>
    <row r="387" spans="1:8" x14ac:dyDescent="0.2">
      <c r="A387" s="37"/>
      <c r="B387" s="40"/>
      <c r="C387" s="1"/>
      <c r="D387" s="1"/>
      <c r="E387" s="1"/>
      <c r="F387" s="1"/>
      <c r="G387" s="41"/>
      <c r="H387" s="41"/>
    </row>
    <row r="388" spans="1:8" x14ac:dyDescent="0.2">
      <c r="A388" s="37"/>
      <c r="B388" s="40"/>
      <c r="C388" s="1"/>
      <c r="D388" s="1"/>
      <c r="E388" s="1"/>
      <c r="F388" s="1"/>
      <c r="G388" s="41"/>
      <c r="H388" s="41"/>
    </row>
    <row r="389" spans="1:8" x14ac:dyDescent="0.2">
      <c r="A389" s="37"/>
      <c r="B389" s="40"/>
      <c r="C389" s="1"/>
      <c r="D389" s="1"/>
      <c r="E389" s="1"/>
      <c r="F389" s="1"/>
      <c r="G389" s="41"/>
      <c r="H389" s="41"/>
    </row>
    <row r="390" spans="1:8" x14ac:dyDescent="0.2">
      <c r="A390" s="37"/>
      <c r="B390" s="40"/>
      <c r="C390" s="1"/>
      <c r="D390" s="1"/>
      <c r="E390" s="1"/>
      <c r="F390" s="1"/>
      <c r="G390" s="41"/>
      <c r="H390" s="41"/>
    </row>
    <row r="391" spans="1:8" x14ac:dyDescent="0.2">
      <c r="A391" s="37"/>
      <c r="B391" s="40"/>
      <c r="C391" s="1"/>
      <c r="D391" s="1"/>
      <c r="E391" s="1"/>
      <c r="F391" s="1"/>
      <c r="G391" s="41"/>
      <c r="H391" s="41"/>
    </row>
    <row r="392" spans="1:8" x14ac:dyDescent="0.2">
      <c r="A392" s="37"/>
      <c r="B392" s="40"/>
      <c r="C392" s="1"/>
      <c r="D392" s="1"/>
      <c r="E392" s="1"/>
      <c r="F392" s="1"/>
      <c r="G392" s="41"/>
      <c r="H392" s="41"/>
    </row>
    <row r="393" spans="1:8" x14ac:dyDescent="0.2">
      <c r="A393" s="37"/>
      <c r="B393" s="40"/>
      <c r="C393" s="1"/>
      <c r="D393" s="1"/>
      <c r="E393" s="1"/>
      <c r="F393" s="1"/>
      <c r="G393" s="41"/>
      <c r="H393" s="41"/>
    </row>
    <row r="394" spans="1:8" x14ac:dyDescent="0.2">
      <c r="A394" s="37"/>
      <c r="B394" s="40"/>
      <c r="C394" s="1"/>
      <c r="D394" s="1"/>
      <c r="E394" s="1"/>
      <c r="F394" s="1"/>
      <c r="G394" s="41"/>
      <c r="H394" s="41"/>
    </row>
    <row r="395" spans="1:8" x14ac:dyDescent="0.2">
      <c r="A395" s="37"/>
      <c r="B395" s="40"/>
      <c r="C395" s="1"/>
      <c r="D395" s="1"/>
      <c r="E395" s="1"/>
      <c r="F395" s="1"/>
      <c r="G395" s="41"/>
      <c r="H395" s="41"/>
    </row>
    <row r="396" spans="1:8" x14ac:dyDescent="0.2">
      <c r="A396" s="37"/>
      <c r="B396" s="40"/>
      <c r="C396" s="1"/>
      <c r="D396" s="1"/>
      <c r="E396" s="1"/>
      <c r="F396" s="1"/>
      <c r="G396" s="41"/>
      <c r="H396" s="41"/>
    </row>
    <row r="397" spans="1:8" x14ac:dyDescent="0.2">
      <c r="A397" s="37"/>
      <c r="B397" s="40"/>
      <c r="C397" s="1"/>
      <c r="D397" s="1"/>
      <c r="E397" s="1"/>
      <c r="F397" s="1"/>
      <c r="G397" s="41"/>
      <c r="H397" s="41"/>
    </row>
    <row r="398" spans="1:8" x14ac:dyDescent="0.2">
      <c r="A398" s="37"/>
      <c r="B398" s="40"/>
      <c r="C398" s="1"/>
      <c r="D398" s="1"/>
      <c r="E398" s="1"/>
      <c r="F398" s="1"/>
      <c r="G398" s="41"/>
      <c r="H398" s="41"/>
    </row>
    <row r="399" spans="1:8" x14ac:dyDescent="0.2">
      <c r="A399" s="37"/>
      <c r="B399" s="40"/>
      <c r="C399" s="1"/>
      <c r="D399" s="1"/>
      <c r="E399" s="1"/>
      <c r="F399" s="1"/>
      <c r="G399" s="41"/>
      <c r="H399" s="41"/>
    </row>
    <row r="400" spans="1:8" x14ac:dyDescent="0.2">
      <c r="A400" s="37"/>
      <c r="B400" s="40"/>
      <c r="C400" s="1"/>
      <c r="D400" s="1"/>
      <c r="E400" s="1"/>
      <c r="F400" s="1"/>
      <c r="G400" s="41"/>
      <c r="H400" s="41"/>
    </row>
    <row r="401" spans="1:8" x14ac:dyDescent="0.2">
      <c r="A401" s="37"/>
      <c r="B401" s="40"/>
      <c r="C401" s="1"/>
      <c r="D401" s="1"/>
      <c r="E401" s="1"/>
      <c r="F401" s="1"/>
      <c r="G401" s="41"/>
      <c r="H401" s="41"/>
    </row>
    <row r="402" spans="1:8" x14ac:dyDescent="0.2">
      <c r="A402" s="37"/>
      <c r="B402" s="40"/>
      <c r="C402" s="1"/>
      <c r="D402" s="1"/>
      <c r="E402" s="1"/>
      <c r="F402" s="1"/>
      <c r="G402" s="41"/>
      <c r="H402" s="41"/>
    </row>
    <row r="403" spans="1:8" x14ac:dyDescent="0.2">
      <c r="A403" s="37"/>
      <c r="B403" s="40"/>
      <c r="C403" s="1"/>
      <c r="D403" s="1"/>
      <c r="E403" s="1"/>
      <c r="F403" s="1"/>
      <c r="G403" s="41"/>
      <c r="H403" s="41"/>
    </row>
    <row r="404" spans="1:8" x14ac:dyDescent="0.2">
      <c r="A404" s="37"/>
      <c r="B404" s="40"/>
      <c r="C404" s="1"/>
      <c r="D404" s="1"/>
      <c r="E404" s="1"/>
      <c r="F404" s="1"/>
      <c r="G404" s="41"/>
      <c r="H404" s="41"/>
    </row>
    <row r="405" spans="1:8" x14ac:dyDescent="0.2">
      <c r="A405" s="37"/>
      <c r="B405" s="40"/>
      <c r="C405" s="1"/>
      <c r="D405" s="1"/>
      <c r="E405" s="1"/>
      <c r="F405" s="1"/>
      <c r="G405" s="41"/>
      <c r="H405" s="41"/>
    </row>
    <row r="406" spans="1:8" x14ac:dyDescent="0.2">
      <c r="A406" s="37"/>
      <c r="B406" s="40"/>
      <c r="C406" s="1"/>
      <c r="D406" s="1"/>
      <c r="E406" s="1"/>
      <c r="F406" s="1"/>
      <c r="G406" s="41"/>
      <c r="H406" s="41"/>
    </row>
    <row r="407" spans="1:8" x14ac:dyDescent="0.2">
      <c r="A407" s="37"/>
      <c r="B407" s="40"/>
      <c r="C407" s="1"/>
      <c r="D407" s="1"/>
      <c r="E407" s="1"/>
      <c r="F407" s="1"/>
      <c r="G407" s="41"/>
      <c r="H407" s="41"/>
    </row>
    <row r="408" spans="1:8" x14ac:dyDescent="0.2">
      <c r="A408" s="37"/>
      <c r="B408" s="40"/>
      <c r="C408" s="1"/>
      <c r="D408" s="1"/>
      <c r="E408" s="1"/>
      <c r="F408" s="1"/>
      <c r="G408" s="41"/>
      <c r="H408" s="41"/>
    </row>
    <row r="409" spans="1:8" x14ac:dyDescent="0.2">
      <c r="A409" s="37"/>
      <c r="B409" s="40"/>
      <c r="C409" s="1"/>
      <c r="D409" s="1"/>
      <c r="E409" s="1"/>
      <c r="F409" s="1"/>
      <c r="G409" s="41"/>
      <c r="H409" s="41"/>
    </row>
    <row r="410" spans="1:8" x14ac:dyDescent="0.2">
      <c r="A410" s="37"/>
      <c r="B410" s="40"/>
      <c r="C410" s="1"/>
      <c r="D410" s="1"/>
      <c r="E410" s="1"/>
      <c r="F410" s="1"/>
      <c r="G410" s="41"/>
      <c r="H410" s="41"/>
    </row>
    <row r="411" spans="1:8" x14ac:dyDescent="0.2">
      <c r="A411" s="37"/>
      <c r="B411" s="40"/>
      <c r="C411" s="1"/>
      <c r="D411" s="1"/>
      <c r="E411" s="1"/>
      <c r="F411" s="1"/>
      <c r="G411" s="41"/>
      <c r="H411" s="41"/>
    </row>
    <row r="412" spans="1:8" x14ac:dyDescent="0.2">
      <c r="A412" s="37"/>
      <c r="B412" s="40"/>
      <c r="C412" s="1"/>
      <c r="D412" s="1"/>
      <c r="E412" s="1"/>
      <c r="F412" s="1"/>
      <c r="G412" s="41"/>
      <c r="H412" s="41"/>
    </row>
    <row r="413" spans="1:8" x14ac:dyDescent="0.2">
      <c r="A413" s="37"/>
      <c r="B413" s="40"/>
      <c r="C413" s="1"/>
      <c r="D413" s="1"/>
      <c r="E413" s="1"/>
      <c r="F413" s="1"/>
      <c r="G413" s="41"/>
      <c r="H413" s="41"/>
    </row>
    <row r="414" spans="1:8" x14ac:dyDescent="0.2">
      <c r="A414" s="37"/>
      <c r="B414" s="40"/>
      <c r="C414" s="1"/>
      <c r="D414" s="1"/>
      <c r="E414" s="1"/>
      <c r="F414" s="1"/>
      <c r="G414" s="41"/>
      <c r="H414" s="41"/>
    </row>
    <row r="415" spans="1:8" x14ac:dyDescent="0.2">
      <c r="A415" s="37"/>
      <c r="B415" s="40"/>
      <c r="C415" s="1"/>
      <c r="D415" s="1"/>
      <c r="E415" s="1"/>
      <c r="F415" s="1"/>
      <c r="G415" s="41"/>
      <c r="H415" s="41"/>
    </row>
    <row r="416" spans="1:8" x14ac:dyDescent="0.2">
      <c r="A416" s="37"/>
      <c r="B416" s="40"/>
      <c r="C416" s="1"/>
      <c r="D416" s="1"/>
      <c r="E416" s="1"/>
      <c r="F416" s="1"/>
      <c r="G416" s="41"/>
      <c r="H416" s="41"/>
    </row>
    <row r="417" spans="1:8" x14ac:dyDescent="0.2">
      <c r="A417" s="37"/>
      <c r="B417" s="40"/>
      <c r="C417" s="1"/>
      <c r="D417" s="1"/>
      <c r="E417" s="1"/>
      <c r="F417" s="1"/>
      <c r="G417" s="41"/>
      <c r="H417" s="41"/>
    </row>
    <row r="418" spans="1:8" x14ac:dyDescent="0.2">
      <c r="A418" s="37"/>
      <c r="B418" s="40"/>
      <c r="C418" s="1"/>
      <c r="D418" s="1"/>
      <c r="E418" s="1"/>
      <c r="F418" s="1"/>
      <c r="G418" s="41"/>
      <c r="H418" s="41"/>
    </row>
    <row r="419" spans="1:8" x14ac:dyDescent="0.2">
      <c r="A419" s="37"/>
      <c r="B419" s="40"/>
      <c r="C419" s="1"/>
      <c r="D419" s="1"/>
      <c r="E419" s="1"/>
      <c r="F419" s="1"/>
      <c r="G419" s="41"/>
      <c r="H419" s="41"/>
    </row>
    <row r="420" spans="1:8" x14ac:dyDescent="0.2">
      <c r="A420" s="37"/>
      <c r="B420" s="40"/>
      <c r="C420" s="1"/>
      <c r="D420" s="1"/>
      <c r="E420" s="1"/>
      <c r="F420" s="1"/>
      <c r="G420" s="41"/>
      <c r="H420" s="41"/>
    </row>
    <row r="421" spans="1:8" x14ac:dyDescent="0.2">
      <c r="A421" s="37"/>
      <c r="B421" s="40"/>
      <c r="C421" s="1"/>
      <c r="D421" s="1"/>
      <c r="E421" s="1"/>
      <c r="F421" s="1"/>
      <c r="G421" s="41"/>
      <c r="H421" s="41"/>
    </row>
    <row r="422" spans="1:8" x14ac:dyDescent="0.2">
      <c r="A422" s="37"/>
      <c r="B422" s="40"/>
      <c r="C422" s="1"/>
      <c r="D422" s="1"/>
      <c r="E422" s="1"/>
      <c r="F422" s="1"/>
      <c r="G422" s="41"/>
      <c r="H422" s="41"/>
    </row>
    <row r="423" spans="1:8" x14ac:dyDescent="0.2">
      <c r="A423" s="37"/>
      <c r="B423" s="40"/>
      <c r="C423" s="1"/>
      <c r="D423" s="1"/>
      <c r="E423" s="1"/>
      <c r="F423" s="1"/>
      <c r="G423" s="41"/>
      <c r="H423" s="41"/>
    </row>
    <row r="424" spans="1:8" x14ac:dyDescent="0.2">
      <c r="A424" s="37"/>
      <c r="B424" s="40"/>
      <c r="C424" s="1"/>
      <c r="D424" s="1"/>
      <c r="E424" s="1"/>
      <c r="F424" s="1"/>
      <c r="G424" s="41"/>
      <c r="H424" s="41"/>
    </row>
    <row r="425" spans="1:8" x14ac:dyDescent="0.2">
      <c r="A425" s="37"/>
      <c r="B425" s="40"/>
      <c r="C425" s="1"/>
      <c r="D425" s="1"/>
      <c r="E425" s="1"/>
      <c r="F425" s="1"/>
      <c r="G425" s="41"/>
      <c r="H425" s="41"/>
    </row>
    <row r="426" spans="1:8" x14ac:dyDescent="0.2">
      <c r="A426" s="37"/>
      <c r="B426" s="40"/>
      <c r="C426" s="1"/>
      <c r="D426" s="1"/>
      <c r="E426" s="1"/>
      <c r="F426" s="1"/>
      <c r="G426" s="41"/>
      <c r="H426" s="41"/>
    </row>
    <row r="427" spans="1:8" x14ac:dyDescent="0.2">
      <c r="A427" s="37"/>
      <c r="B427" s="40"/>
      <c r="C427" s="1"/>
      <c r="D427" s="1"/>
      <c r="E427" s="1"/>
      <c r="F427" s="1"/>
      <c r="G427" s="41"/>
      <c r="H427" s="41"/>
    </row>
    <row r="428" spans="1:8" x14ac:dyDescent="0.2">
      <c r="A428" s="37"/>
      <c r="B428" s="40"/>
      <c r="C428" s="1"/>
      <c r="D428" s="1"/>
      <c r="E428" s="1"/>
      <c r="F428" s="1"/>
      <c r="G428" s="41"/>
      <c r="H428" s="41"/>
    </row>
    <row r="429" spans="1:8" x14ac:dyDescent="0.2">
      <c r="A429" s="37"/>
      <c r="B429" s="40"/>
      <c r="C429" s="1"/>
      <c r="D429" s="1"/>
      <c r="E429" s="1"/>
      <c r="F429" s="1"/>
      <c r="G429" s="41"/>
      <c r="H429" s="41"/>
    </row>
    <row r="430" spans="1:8" x14ac:dyDescent="0.2">
      <c r="A430" s="37"/>
      <c r="B430" s="40"/>
      <c r="C430" s="1"/>
      <c r="D430" s="1"/>
      <c r="E430" s="1"/>
      <c r="F430" s="1"/>
      <c r="G430" s="41"/>
      <c r="H430" s="41"/>
    </row>
    <row r="431" spans="1:8" x14ac:dyDescent="0.2">
      <c r="A431" s="37"/>
      <c r="B431" s="40"/>
      <c r="C431" s="1"/>
      <c r="D431" s="1"/>
      <c r="E431" s="1"/>
      <c r="F431" s="1"/>
      <c r="G431" s="41"/>
      <c r="H431" s="41"/>
    </row>
    <row r="432" spans="1:8" x14ac:dyDescent="0.2">
      <c r="A432" s="37"/>
      <c r="B432" s="40"/>
      <c r="C432" s="1"/>
      <c r="D432" s="1"/>
      <c r="E432" s="1"/>
      <c r="F432" s="1"/>
      <c r="G432" s="41"/>
      <c r="H432" s="41"/>
    </row>
    <row r="433" spans="1:8" x14ac:dyDescent="0.2">
      <c r="A433" s="37"/>
      <c r="B433" s="40"/>
      <c r="C433" s="1"/>
      <c r="D433" s="1"/>
      <c r="E433" s="1"/>
      <c r="F433" s="1"/>
      <c r="G433" s="41"/>
      <c r="H433" s="41"/>
    </row>
    <row r="434" spans="1:8" x14ac:dyDescent="0.2">
      <c r="A434" s="37"/>
      <c r="B434" s="40"/>
      <c r="C434" s="1"/>
      <c r="D434" s="1"/>
      <c r="E434" s="1"/>
      <c r="F434" s="1"/>
      <c r="G434" s="41"/>
      <c r="H434" s="41"/>
    </row>
    <row r="435" spans="1:8" x14ac:dyDescent="0.2">
      <c r="A435" s="37"/>
      <c r="B435" s="40"/>
      <c r="C435" s="1"/>
      <c r="D435" s="1"/>
      <c r="E435" s="1"/>
      <c r="F435" s="1"/>
      <c r="G435" s="41"/>
      <c r="H435" s="41"/>
    </row>
    <row r="436" spans="1:8" x14ac:dyDescent="0.2">
      <c r="A436" s="37"/>
      <c r="B436" s="40"/>
      <c r="C436" s="1"/>
      <c r="D436" s="1"/>
      <c r="E436" s="1"/>
      <c r="F436" s="1"/>
      <c r="G436" s="41"/>
      <c r="H436" s="41"/>
    </row>
    <row r="437" spans="1:8" x14ac:dyDescent="0.2">
      <c r="A437" s="37"/>
      <c r="B437" s="40"/>
      <c r="C437" s="1"/>
      <c r="D437" s="1"/>
      <c r="E437" s="1"/>
      <c r="F437" s="1"/>
      <c r="G437" s="41"/>
      <c r="H437" s="41"/>
    </row>
    <row r="438" spans="1:8" x14ac:dyDescent="0.2">
      <c r="A438" s="37"/>
      <c r="B438" s="40"/>
      <c r="C438" s="1"/>
      <c r="D438" s="1"/>
      <c r="E438" s="1"/>
      <c r="F438" s="1"/>
      <c r="G438" s="41"/>
      <c r="H438" s="41"/>
    </row>
    <row r="439" spans="1:8" x14ac:dyDescent="0.2">
      <c r="A439" s="37"/>
      <c r="B439" s="40"/>
      <c r="C439" s="1"/>
      <c r="D439" s="1"/>
      <c r="E439" s="1"/>
      <c r="F439" s="1"/>
      <c r="G439" s="41"/>
      <c r="H439" s="41"/>
    </row>
    <row r="440" spans="1:8" x14ac:dyDescent="0.2">
      <c r="A440" s="37"/>
      <c r="B440" s="40"/>
      <c r="C440" s="1"/>
      <c r="D440" s="1"/>
      <c r="E440" s="1"/>
      <c r="F440" s="1"/>
      <c r="G440" s="41"/>
      <c r="H440" s="41"/>
    </row>
    <row r="441" spans="1:8" x14ac:dyDescent="0.2">
      <c r="A441" s="37"/>
      <c r="B441" s="40"/>
      <c r="C441" s="1"/>
      <c r="D441" s="1"/>
      <c r="E441" s="1"/>
      <c r="F441" s="1"/>
      <c r="G441" s="41"/>
      <c r="H441" s="41"/>
    </row>
    <row r="442" spans="1:8" x14ac:dyDescent="0.2">
      <c r="A442" s="37"/>
      <c r="B442" s="40"/>
      <c r="C442" s="1"/>
      <c r="D442" s="1"/>
      <c r="E442" s="1"/>
      <c r="F442" s="1"/>
      <c r="G442" s="41"/>
      <c r="H442" s="41"/>
    </row>
    <row r="443" spans="1:8" x14ac:dyDescent="0.2">
      <c r="A443" s="37"/>
      <c r="B443" s="40"/>
      <c r="C443" s="1"/>
      <c r="D443" s="1"/>
      <c r="E443" s="1"/>
      <c r="F443" s="1"/>
      <c r="G443" s="41"/>
      <c r="H443" s="41"/>
    </row>
    <row r="444" spans="1:8" x14ac:dyDescent="0.2">
      <c r="A444" s="37"/>
      <c r="B444" s="40"/>
      <c r="C444" s="1"/>
      <c r="D444" s="1"/>
      <c r="E444" s="1"/>
      <c r="F444" s="1"/>
      <c r="G444" s="41"/>
      <c r="H444" s="41"/>
    </row>
    <row r="445" spans="1:8" x14ac:dyDescent="0.2">
      <c r="A445" s="37"/>
      <c r="B445" s="40"/>
      <c r="C445" s="1"/>
      <c r="D445" s="1"/>
      <c r="E445" s="1"/>
      <c r="F445" s="1"/>
      <c r="G445" s="41"/>
      <c r="H445" s="41"/>
    </row>
    <row r="446" spans="1:8" x14ac:dyDescent="0.2">
      <c r="A446" s="37"/>
      <c r="B446" s="40"/>
      <c r="C446" s="1"/>
      <c r="D446" s="1"/>
      <c r="E446" s="1"/>
      <c r="F446" s="1"/>
      <c r="G446" s="41"/>
      <c r="H446" s="41"/>
    </row>
    <row r="447" spans="1:8" x14ac:dyDescent="0.2">
      <c r="A447" s="37"/>
      <c r="B447" s="40"/>
      <c r="C447" s="1"/>
      <c r="D447" s="1"/>
      <c r="E447" s="1"/>
      <c r="F447" s="1"/>
      <c r="G447" s="41"/>
      <c r="H447" s="41"/>
    </row>
    <row r="448" spans="1:8" x14ac:dyDescent="0.2">
      <c r="A448" s="37"/>
      <c r="B448" s="40"/>
      <c r="C448" s="1"/>
      <c r="D448" s="1"/>
      <c r="E448" s="1"/>
      <c r="F448" s="1"/>
      <c r="G448" s="41"/>
      <c r="H448" s="41"/>
    </row>
    <row r="449" spans="1:8" x14ac:dyDescent="0.2">
      <c r="A449" s="37"/>
      <c r="B449" s="40"/>
      <c r="C449" s="1"/>
      <c r="D449" s="1"/>
      <c r="E449" s="1"/>
      <c r="F449" s="1"/>
      <c r="G449" s="41"/>
      <c r="H449" s="41"/>
    </row>
    <row r="450" spans="1:8" x14ac:dyDescent="0.2">
      <c r="A450" s="37"/>
      <c r="B450" s="40"/>
      <c r="C450" s="1"/>
      <c r="D450" s="1"/>
      <c r="E450" s="1"/>
      <c r="F450" s="1"/>
      <c r="G450" s="41"/>
      <c r="H450" s="41"/>
    </row>
    <row r="451" spans="1:8" x14ac:dyDescent="0.2">
      <c r="A451" s="37"/>
      <c r="B451" s="40"/>
      <c r="C451" s="1"/>
      <c r="D451" s="1"/>
      <c r="E451" s="1"/>
      <c r="F451" s="1"/>
      <c r="G451" s="41"/>
      <c r="H451" s="41"/>
    </row>
    <row r="452" spans="1:8" x14ac:dyDescent="0.2">
      <c r="A452" s="37"/>
      <c r="B452" s="40"/>
      <c r="C452" s="1"/>
      <c r="D452" s="1"/>
      <c r="E452" s="1"/>
      <c r="F452" s="1"/>
      <c r="G452" s="41"/>
      <c r="H452" s="41"/>
    </row>
    <row r="453" spans="1:8" x14ac:dyDescent="0.2">
      <c r="A453" s="37"/>
      <c r="B453" s="40"/>
      <c r="C453" s="1"/>
      <c r="D453" s="1"/>
      <c r="E453" s="1"/>
      <c r="F453" s="1"/>
      <c r="G453" s="41"/>
      <c r="H453" s="41"/>
    </row>
    <row r="454" spans="1:8" x14ac:dyDescent="0.2">
      <c r="A454" s="37"/>
      <c r="B454" s="40"/>
      <c r="C454" s="1"/>
      <c r="D454" s="1"/>
      <c r="E454" s="1"/>
      <c r="F454" s="1"/>
      <c r="G454" s="41"/>
      <c r="H454" s="41"/>
    </row>
    <row r="455" spans="1:8" x14ac:dyDescent="0.2">
      <c r="A455" s="37"/>
      <c r="B455" s="40"/>
      <c r="C455" s="1"/>
      <c r="D455" s="1"/>
      <c r="E455" s="1"/>
      <c r="F455" s="1"/>
      <c r="G455" s="41"/>
      <c r="H455" s="41"/>
    </row>
    <row r="456" spans="1:8" x14ac:dyDescent="0.2">
      <c r="A456" s="37"/>
      <c r="B456" s="40"/>
      <c r="C456" s="1"/>
      <c r="D456" s="1"/>
      <c r="E456" s="1"/>
      <c r="F456" s="1"/>
      <c r="G456" s="41"/>
      <c r="H456" s="41"/>
    </row>
    <row r="457" spans="1:8" x14ac:dyDescent="0.2">
      <c r="A457" s="37"/>
      <c r="B457" s="40"/>
      <c r="C457" s="1"/>
      <c r="D457" s="1"/>
      <c r="E457" s="1"/>
      <c r="F457" s="1"/>
      <c r="G457" s="41"/>
      <c r="H457" s="41"/>
    </row>
    <row r="458" spans="1:8" x14ac:dyDescent="0.2">
      <c r="A458" s="37"/>
      <c r="B458" s="40"/>
      <c r="C458" s="1"/>
      <c r="D458" s="1"/>
      <c r="E458" s="1"/>
      <c r="F458" s="1"/>
      <c r="G458" s="41"/>
      <c r="H458" s="41"/>
    </row>
    <row r="459" spans="1:8" x14ac:dyDescent="0.2">
      <c r="A459" s="37"/>
      <c r="B459" s="40"/>
      <c r="C459" s="1"/>
      <c r="D459" s="1"/>
      <c r="E459" s="1"/>
      <c r="F459" s="1"/>
      <c r="G459" s="41"/>
      <c r="H459" s="41"/>
    </row>
    <row r="460" spans="1:8" x14ac:dyDescent="0.2">
      <c r="A460" s="37"/>
      <c r="B460" s="40"/>
      <c r="C460" s="1"/>
      <c r="D460" s="1"/>
      <c r="E460" s="1"/>
      <c r="F460" s="1"/>
      <c r="G460" s="41"/>
      <c r="H460" s="41"/>
    </row>
    <row r="461" spans="1:8" x14ac:dyDescent="0.2">
      <c r="A461" s="37"/>
      <c r="B461" s="40"/>
      <c r="C461" s="1"/>
      <c r="D461" s="1"/>
      <c r="E461" s="1"/>
      <c r="F461" s="1"/>
      <c r="G461" s="41"/>
      <c r="H461" s="41"/>
    </row>
    <row r="462" spans="1:8" x14ac:dyDescent="0.2">
      <c r="A462" s="37"/>
      <c r="B462" s="40"/>
      <c r="C462" s="1"/>
      <c r="D462" s="1"/>
      <c r="E462" s="1"/>
      <c r="F462" s="1"/>
      <c r="G462" s="41"/>
      <c r="H462" s="41"/>
    </row>
    <row r="463" spans="1:8" x14ac:dyDescent="0.2">
      <c r="A463" s="37"/>
      <c r="B463" s="40"/>
      <c r="C463" s="1"/>
      <c r="D463" s="1"/>
      <c r="E463" s="1"/>
      <c r="F463" s="1"/>
      <c r="G463" s="41"/>
      <c r="H463" s="41"/>
    </row>
    <row r="464" spans="1:8" x14ac:dyDescent="0.2">
      <c r="A464" s="37"/>
      <c r="B464" s="40"/>
      <c r="C464" s="1"/>
      <c r="D464" s="1"/>
      <c r="E464" s="1"/>
      <c r="F464" s="1"/>
      <c r="G464" s="41"/>
      <c r="H464" s="41"/>
    </row>
    <row r="465" spans="1:8" x14ac:dyDescent="0.2">
      <c r="A465" s="37"/>
      <c r="B465" s="40"/>
      <c r="C465" s="1"/>
      <c r="D465" s="1"/>
      <c r="E465" s="1"/>
      <c r="F465" s="1"/>
      <c r="G465" s="41"/>
      <c r="H465" s="41"/>
    </row>
    <row r="466" spans="1:8" x14ac:dyDescent="0.2">
      <c r="A466" s="37"/>
      <c r="B466" s="40"/>
      <c r="C466" s="1"/>
      <c r="D466" s="1"/>
      <c r="E466" s="1"/>
      <c r="F466" s="1"/>
      <c r="G466" s="41"/>
      <c r="H466" s="41"/>
    </row>
    <row r="467" spans="1:8" x14ac:dyDescent="0.2">
      <c r="A467" s="37"/>
      <c r="B467" s="40"/>
      <c r="C467" s="1"/>
      <c r="D467" s="1"/>
      <c r="E467" s="1"/>
      <c r="F467" s="1"/>
      <c r="G467" s="41"/>
      <c r="H467" s="41"/>
    </row>
    <row r="468" spans="1:8" x14ac:dyDescent="0.2">
      <c r="A468" s="37"/>
      <c r="B468" s="40"/>
      <c r="C468" s="1"/>
      <c r="D468" s="1"/>
      <c r="E468" s="1"/>
      <c r="F468" s="1"/>
      <c r="G468" s="41"/>
      <c r="H468" s="41"/>
    </row>
    <row r="469" spans="1:8" x14ac:dyDescent="0.2">
      <c r="A469" s="37"/>
      <c r="B469" s="40"/>
      <c r="C469" s="1"/>
      <c r="D469" s="1"/>
      <c r="E469" s="1"/>
      <c r="F469" s="1"/>
      <c r="G469" s="41"/>
      <c r="H469" s="41"/>
    </row>
    <row r="470" spans="1:8" x14ac:dyDescent="0.2">
      <c r="A470" s="37"/>
      <c r="B470" s="40"/>
      <c r="C470" s="1"/>
      <c r="D470" s="1"/>
      <c r="E470" s="1"/>
      <c r="F470" s="1"/>
      <c r="G470" s="41"/>
      <c r="H470" s="41"/>
    </row>
    <row r="471" spans="1:8" x14ac:dyDescent="0.2">
      <c r="A471" s="37"/>
      <c r="B471" s="40"/>
      <c r="C471" s="1"/>
      <c r="D471" s="1"/>
      <c r="E471" s="1"/>
      <c r="F471" s="1"/>
      <c r="G471" s="41"/>
      <c r="H471" s="41"/>
    </row>
    <row r="472" spans="1:8" x14ac:dyDescent="0.2">
      <c r="A472" s="37"/>
      <c r="B472" s="40"/>
      <c r="C472" s="1"/>
      <c r="D472" s="1"/>
      <c r="E472" s="1"/>
      <c r="F472" s="1"/>
      <c r="G472" s="41"/>
      <c r="H472" s="41"/>
    </row>
    <row r="473" spans="1:8" x14ac:dyDescent="0.2">
      <c r="A473" s="37"/>
      <c r="B473" s="40"/>
      <c r="C473" s="1"/>
      <c r="D473" s="1"/>
      <c r="E473" s="1"/>
      <c r="F473" s="1"/>
      <c r="G473" s="41"/>
      <c r="H473" s="41"/>
    </row>
    <row r="474" spans="1:8" x14ac:dyDescent="0.2">
      <c r="A474" s="37"/>
      <c r="B474" s="40"/>
      <c r="C474" s="1"/>
      <c r="D474" s="1"/>
      <c r="E474" s="1"/>
      <c r="F474" s="1"/>
      <c r="G474" s="41"/>
      <c r="H474" s="41"/>
    </row>
    <row r="475" spans="1:8" x14ac:dyDescent="0.2">
      <c r="A475" s="37"/>
      <c r="B475" s="40"/>
      <c r="C475" s="1"/>
      <c r="D475" s="1"/>
      <c r="E475" s="1"/>
      <c r="F475" s="1"/>
      <c r="G475" s="41"/>
      <c r="H475" s="41"/>
    </row>
    <row r="476" spans="1:8" x14ac:dyDescent="0.2">
      <c r="A476" s="37"/>
      <c r="B476" s="40"/>
      <c r="C476" s="1"/>
      <c r="D476" s="1"/>
      <c r="E476" s="1"/>
      <c r="F476" s="1"/>
      <c r="G476" s="41"/>
      <c r="H476" s="41"/>
    </row>
    <row r="477" spans="1:8" x14ac:dyDescent="0.2">
      <c r="A477" s="37"/>
      <c r="B477" s="40"/>
      <c r="C477" s="1"/>
      <c r="D477" s="1"/>
      <c r="E477" s="1"/>
      <c r="F477" s="1"/>
      <c r="G477" s="41"/>
      <c r="H477" s="41"/>
    </row>
    <row r="478" spans="1:8" x14ac:dyDescent="0.2">
      <c r="A478" s="37"/>
      <c r="B478" s="40"/>
      <c r="C478" s="1"/>
      <c r="D478" s="1"/>
      <c r="E478" s="1"/>
      <c r="F478" s="1"/>
      <c r="G478" s="41"/>
      <c r="H478" s="41"/>
    </row>
    <row r="479" spans="1:8" x14ac:dyDescent="0.2">
      <c r="A479" s="37"/>
      <c r="B479" s="40"/>
      <c r="C479" s="1"/>
      <c r="D479" s="1"/>
      <c r="E479" s="1"/>
      <c r="F479" s="1"/>
      <c r="G479" s="41"/>
      <c r="H479" s="41"/>
    </row>
    <row r="480" spans="1:8" x14ac:dyDescent="0.2">
      <c r="A480" s="37"/>
      <c r="B480" s="40"/>
      <c r="C480" s="1"/>
      <c r="D480" s="1"/>
      <c r="E480" s="1"/>
      <c r="F480" s="1"/>
      <c r="G480" s="41"/>
      <c r="H480" s="41"/>
    </row>
    <row r="481" spans="1:8" x14ac:dyDescent="0.2">
      <c r="A481" s="37"/>
      <c r="B481" s="40"/>
      <c r="C481" s="1"/>
      <c r="D481" s="1"/>
      <c r="E481" s="1"/>
      <c r="F481" s="1"/>
      <c r="G481" s="41"/>
      <c r="H481" s="41"/>
    </row>
    <row r="482" spans="1:8" x14ac:dyDescent="0.2">
      <c r="A482" s="37"/>
      <c r="B482" s="40"/>
      <c r="C482" s="1"/>
      <c r="D482" s="1"/>
      <c r="E482" s="1"/>
      <c r="F482" s="1"/>
      <c r="G482" s="41"/>
      <c r="H482" s="41"/>
    </row>
    <row r="483" spans="1:8" x14ac:dyDescent="0.2">
      <c r="A483" s="37"/>
      <c r="B483" s="40"/>
      <c r="C483" s="1"/>
      <c r="D483" s="1"/>
      <c r="E483" s="1"/>
      <c r="F483" s="1"/>
      <c r="G483" s="41"/>
      <c r="H483" s="41"/>
    </row>
    <row r="484" spans="1:8" x14ac:dyDescent="0.2">
      <c r="A484" s="37"/>
      <c r="B484" s="40"/>
      <c r="C484" s="1"/>
      <c r="D484" s="1"/>
      <c r="E484" s="1"/>
      <c r="F484" s="1"/>
      <c r="G484" s="41"/>
      <c r="H484" s="41"/>
    </row>
    <row r="485" spans="1:8" x14ac:dyDescent="0.2">
      <c r="A485" s="37"/>
      <c r="B485" s="40"/>
      <c r="C485" s="1"/>
      <c r="D485" s="1"/>
      <c r="E485" s="1"/>
      <c r="F485" s="1"/>
      <c r="G485" s="41"/>
      <c r="H485" s="41"/>
    </row>
    <row r="486" spans="1:8" x14ac:dyDescent="0.2">
      <c r="A486" s="37"/>
      <c r="B486" s="40"/>
      <c r="C486" s="1"/>
      <c r="D486" s="1"/>
      <c r="E486" s="1"/>
      <c r="F486" s="1"/>
      <c r="G486" s="41"/>
      <c r="H486" s="41"/>
    </row>
    <row r="487" spans="1:8" x14ac:dyDescent="0.2">
      <c r="A487" s="37"/>
      <c r="B487" s="40"/>
      <c r="C487" s="1"/>
      <c r="D487" s="1"/>
      <c r="E487" s="1"/>
      <c r="F487" s="1"/>
      <c r="G487" s="41"/>
      <c r="H487" s="41"/>
    </row>
    <row r="488" spans="1:8" x14ac:dyDescent="0.2">
      <c r="A488" s="37"/>
      <c r="B488" s="40"/>
      <c r="C488" s="1"/>
      <c r="D488" s="1"/>
      <c r="E488" s="1"/>
      <c r="F488" s="1"/>
      <c r="G488" s="41"/>
      <c r="H488" s="41"/>
    </row>
    <row r="489" spans="1:8" x14ac:dyDescent="0.2">
      <c r="A489" s="37"/>
      <c r="B489" s="40"/>
      <c r="C489" s="1"/>
      <c r="D489" s="1"/>
      <c r="E489" s="1"/>
      <c r="F489" s="1"/>
      <c r="G489" s="41"/>
      <c r="H489" s="41"/>
    </row>
    <row r="490" spans="1:8" x14ac:dyDescent="0.2">
      <c r="A490" s="37"/>
      <c r="B490" s="40"/>
      <c r="C490" s="1"/>
      <c r="D490" s="1"/>
      <c r="E490" s="1"/>
      <c r="F490" s="1"/>
      <c r="G490" s="41"/>
      <c r="H490" s="41"/>
    </row>
    <row r="491" spans="1:8" x14ac:dyDescent="0.2">
      <c r="A491" s="37"/>
      <c r="B491" s="40"/>
      <c r="C491" s="1"/>
      <c r="D491" s="1"/>
      <c r="E491" s="1"/>
      <c r="F491" s="1"/>
      <c r="G491" s="41"/>
      <c r="H491" s="41"/>
    </row>
    <row r="492" spans="1:8" x14ac:dyDescent="0.2">
      <c r="A492" s="37"/>
      <c r="B492" s="40"/>
      <c r="C492" s="1"/>
      <c r="D492" s="1"/>
      <c r="E492" s="1"/>
      <c r="F492" s="1"/>
      <c r="G492" s="41"/>
      <c r="H492" s="41"/>
    </row>
    <row r="493" spans="1:8" x14ac:dyDescent="0.2">
      <c r="A493" s="37"/>
      <c r="B493" s="40"/>
      <c r="C493" s="1"/>
      <c r="D493" s="1"/>
      <c r="E493" s="1"/>
      <c r="F493" s="1"/>
      <c r="G493" s="41"/>
      <c r="H493" s="41"/>
    </row>
    <row r="494" spans="1:8" x14ac:dyDescent="0.2">
      <c r="A494" s="37"/>
      <c r="B494" s="40"/>
      <c r="C494" s="1"/>
      <c r="D494" s="1"/>
      <c r="E494" s="1"/>
      <c r="F494" s="1"/>
      <c r="G494" s="41"/>
      <c r="H494" s="41"/>
    </row>
    <row r="495" spans="1:8" x14ac:dyDescent="0.2">
      <c r="A495" s="37"/>
      <c r="B495" s="40"/>
      <c r="C495" s="1"/>
      <c r="D495" s="1"/>
      <c r="E495" s="1"/>
      <c r="F495" s="1"/>
      <c r="G495" s="41"/>
      <c r="H495" s="41"/>
    </row>
    <row r="496" spans="1:8" x14ac:dyDescent="0.2">
      <c r="A496" s="37"/>
      <c r="B496" s="40"/>
      <c r="C496" s="1"/>
      <c r="D496" s="1"/>
      <c r="E496" s="1"/>
      <c r="F496" s="1"/>
      <c r="G496" s="41"/>
      <c r="H496" s="41"/>
    </row>
    <row r="497" spans="1:8" x14ac:dyDescent="0.2">
      <c r="A497" s="37"/>
      <c r="B497" s="40"/>
      <c r="C497" s="1"/>
      <c r="D497" s="1"/>
      <c r="E497" s="1"/>
      <c r="F497" s="1"/>
      <c r="G497" s="41"/>
      <c r="H497" s="41"/>
    </row>
    <row r="498" spans="1:8" x14ac:dyDescent="0.2">
      <c r="A498" s="37"/>
      <c r="B498" s="40"/>
      <c r="C498" s="1"/>
      <c r="D498" s="1"/>
      <c r="E498" s="1"/>
      <c r="F498" s="1"/>
      <c r="G498" s="41"/>
      <c r="H498" s="41"/>
    </row>
    <row r="499" spans="1:8" x14ac:dyDescent="0.2">
      <c r="A499" s="37"/>
      <c r="B499" s="40"/>
      <c r="C499" s="1"/>
      <c r="D499" s="1"/>
      <c r="E499" s="1"/>
      <c r="F499" s="1"/>
      <c r="G499" s="41"/>
      <c r="H499" s="41"/>
    </row>
    <row r="500" spans="1:8" x14ac:dyDescent="0.2">
      <c r="A500" s="37"/>
      <c r="B500" s="40"/>
      <c r="C500" s="1"/>
      <c r="D500" s="1"/>
      <c r="E500" s="1"/>
      <c r="F500" s="1"/>
      <c r="G500" s="41"/>
      <c r="H500" s="41"/>
    </row>
    <row r="501" spans="1:8" x14ac:dyDescent="0.2">
      <c r="A501" s="37"/>
      <c r="B501" s="40"/>
      <c r="C501" s="1"/>
      <c r="D501" s="1"/>
      <c r="E501" s="1"/>
      <c r="F501" s="1"/>
      <c r="G501" s="41"/>
      <c r="H501" s="41"/>
    </row>
    <row r="502" spans="1:8" x14ac:dyDescent="0.2">
      <c r="A502" s="37"/>
      <c r="B502" s="40"/>
      <c r="C502" s="1"/>
      <c r="D502" s="1"/>
      <c r="E502" s="1"/>
      <c r="F502" s="1"/>
      <c r="G502" s="41"/>
      <c r="H502" s="41"/>
    </row>
    <row r="503" spans="1:8" x14ac:dyDescent="0.2">
      <c r="A503" s="37"/>
      <c r="B503" s="40"/>
      <c r="C503" s="1"/>
      <c r="D503" s="1"/>
      <c r="E503" s="1"/>
      <c r="F503" s="1"/>
      <c r="G503" s="41"/>
      <c r="H503" s="41"/>
    </row>
    <row r="504" spans="1:8" x14ac:dyDescent="0.2">
      <c r="A504" s="37"/>
      <c r="B504" s="40"/>
      <c r="C504" s="1"/>
      <c r="D504" s="1"/>
      <c r="E504" s="1"/>
      <c r="F504" s="1"/>
      <c r="G504" s="41"/>
      <c r="H504" s="41"/>
    </row>
    <row r="505" spans="1:8" x14ac:dyDescent="0.2">
      <c r="A505" s="37"/>
      <c r="B505" s="40"/>
      <c r="C505" s="1"/>
      <c r="D505" s="1"/>
      <c r="E505" s="1"/>
      <c r="F505" s="1"/>
      <c r="G505" s="41"/>
      <c r="H505" s="41"/>
    </row>
    <row r="506" spans="1:8" x14ac:dyDescent="0.2">
      <c r="A506" s="37"/>
      <c r="B506" s="40"/>
      <c r="C506" s="1"/>
      <c r="D506" s="1"/>
      <c r="E506" s="1"/>
      <c r="F506" s="1"/>
      <c r="G506" s="41"/>
      <c r="H506" s="41"/>
    </row>
    <row r="507" spans="1:8" x14ac:dyDescent="0.2">
      <c r="A507" s="37"/>
      <c r="B507" s="40"/>
      <c r="C507" s="1"/>
      <c r="D507" s="1"/>
      <c r="E507" s="1"/>
      <c r="F507" s="1"/>
      <c r="G507" s="41"/>
      <c r="H507" s="41"/>
    </row>
    <row r="508" spans="1:8" x14ac:dyDescent="0.2">
      <c r="A508" s="37"/>
      <c r="B508" s="40"/>
      <c r="C508" s="1"/>
      <c r="D508" s="1"/>
      <c r="E508" s="1"/>
      <c r="F508" s="1"/>
      <c r="G508" s="41"/>
      <c r="H508" s="41"/>
    </row>
    <row r="509" spans="1:8" x14ac:dyDescent="0.2">
      <c r="A509" s="37"/>
      <c r="B509" s="40"/>
      <c r="C509" s="1"/>
      <c r="D509" s="1"/>
      <c r="E509" s="1"/>
      <c r="F509" s="1"/>
      <c r="G509" s="41"/>
      <c r="H509" s="41"/>
    </row>
    <row r="510" spans="1:8" x14ac:dyDescent="0.2">
      <c r="A510" s="37"/>
      <c r="B510" s="40"/>
      <c r="C510" s="1"/>
      <c r="D510" s="1"/>
      <c r="E510" s="1"/>
      <c r="F510" s="1"/>
      <c r="G510" s="41"/>
      <c r="H510" s="41"/>
    </row>
    <row r="511" spans="1:8" x14ac:dyDescent="0.2">
      <c r="A511" s="37"/>
      <c r="B511" s="40"/>
      <c r="C511" s="1"/>
      <c r="D511" s="1"/>
      <c r="E511" s="1"/>
      <c r="F511" s="1"/>
      <c r="G511" s="41"/>
      <c r="H511" s="41"/>
    </row>
    <row r="512" spans="1:8" x14ac:dyDescent="0.2">
      <c r="A512" s="37"/>
      <c r="B512" s="40"/>
      <c r="C512" s="1"/>
      <c r="D512" s="1"/>
      <c r="E512" s="1"/>
      <c r="F512" s="1"/>
      <c r="G512" s="41"/>
      <c r="H512" s="41"/>
    </row>
    <row r="513" spans="1:8" x14ac:dyDescent="0.2">
      <c r="A513" s="37"/>
      <c r="B513" s="40"/>
      <c r="C513" s="1"/>
      <c r="D513" s="1"/>
      <c r="E513" s="1"/>
      <c r="F513" s="1"/>
      <c r="G513" s="41"/>
      <c r="H513" s="41"/>
    </row>
    <row r="514" spans="1:8" x14ac:dyDescent="0.2">
      <c r="A514" s="37"/>
      <c r="B514" s="40"/>
      <c r="C514" s="1"/>
      <c r="D514" s="1"/>
      <c r="E514" s="1"/>
      <c r="F514" s="1"/>
      <c r="G514" s="41"/>
      <c r="H514" s="41"/>
    </row>
    <row r="515" spans="1:8" x14ac:dyDescent="0.2">
      <c r="A515" s="37"/>
      <c r="B515" s="40"/>
      <c r="C515" s="1"/>
      <c r="D515" s="1"/>
      <c r="E515" s="1"/>
      <c r="F515" s="1"/>
      <c r="G515" s="41"/>
      <c r="H515" s="41"/>
    </row>
    <row r="516" spans="1:8" x14ac:dyDescent="0.2">
      <c r="A516" s="37"/>
      <c r="B516" s="40"/>
      <c r="C516" s="1"/>
      <c r="D516" s="1"/>
      <c r="E516" s="1"/>
      <c r="F516" s="1"/>
      <c r="G516" s="41"/>
      <c r="H516" s="41"/>
    </row>
    <row r="517" spans="1:8" x14ac:dyDescent="0.2">
      <c r="A517" s="37"/>
      <c r="B517" s="40"/>
      <c r="C517" s="1"/>
      <c r="D517" s="1"/>
      <c r="E517" s="1"/>
      <c r="F517" s="1"/>
      <c r="G517" s="41"/>
      <c r="H517" s="41"/>
    </row>
    <row r="518" spans="1:8" x14ac:dyDescent="0.2">
      <c r="A518" s="37"/>
      <c r="B518" s="40"/>
      <c r="C518" s="1"/>
      <c r="D518" s="1"/>
      <c r="E518" s="1"/>
      <c r="F518" s="1"/>
      <c r="G518" s="41"/>
      <c r="H518" s="41"/>
    </row>
    <row r="519" spans="1:8" x14ac:dyDescent="0.2">
      <c r="A519" s="37"/>
      <c r="B519" s="40"/>
      <c r="C519" s="1"/>
      <c r="D519" s="1"/>
      <c r="E519" s="1"/>
      <c r="F519" s="1"/>
      <c r="G519" s="41"/>
      <c r="H519" s="41"/>
    </row>
    <row r="520" spans="1:8" x14ac:dyDescent="0.2">
      <c r="A520" s="37"/>
      <c r="B520" s="40"/>
      <c r="C520" s="1"/>
      <c r="D520" s="1"/>
      <c r="E520" s="1"/>
      <c r="F520" s="1"/>
      <c r="G520" s="41"/>
      <c r="H520" s="41"/>
    </row>
    <row r="521" spans="1:8" x14ac:dyDescent="0.2">
      <c r="A521" s="37"/>
      <c r="B521" s="40"/>
      <c r="C521" s="1"/>
      <c r="D521" s="1"/>
      <c r="E521" s="1"/>
      <c r="F521" s="1"/>
      <c r="G521" s="41"/>
      <c r="H521" s="41"/>
    </row>
    <row r="522" spans="1:8" x14ac:dyDescent="0.2">
      <c r="A522" s="37"/>
      <c r="B522" s="40"/>
      <c r="C522" s="1"/>
      <c r="D522" s="1"/>
      <c r="E522" s="1"/>
      <c r="F522" s="1"/>
      <c r="G522" s="41"/>
      <c r="H522" s="41"/>
    </row>
    <row r="523" spans="1:8" x14ac:dyDescent="0.2">
      <c r="A523" s="37"/>
      <c r="B523" s="40"/>
      <c r="C523" s="1"/>
      <c r="D523" s="1"/>
      <c r="E523" s="1"/>
      <c r="F523" s="1"/>
      <c r="G523" s="41"/>
      <c r="H523" s="41"/>
    </row>
    <row r="524" spans="1:8" x14ac:dyDescent="0.2">
      <c r="A524" s="37"/>
      <c r="B524" s="40"/>
      <c r="C524" s="1"/>
      <c r="D524" s="1"/>
      <c r="E524" s="1"/>
      <c r="F524" s="1"/>
      <c r="G524" s="41"/>
      <c r="H524" s="41"/>
    </row>
    <row r="525" spans="1:8" x14ac:dyDescent="0.2">
      <c r="A525" s="37"/>
      <c r="B525" s="40"/>
      <c r="C525" s="1"/>
      <c r="D525" s="1"/>
      <c r="E525" s="1"/>
      <c r="F525" s="1"/>
      <c r="G525" s="41"/>
      <c r="H525" s="41"/>
    </row>
    <row r="526" spans="1:8" x14ac:dyDescent="0.2">
      <c r="A526" s="37"/>
      <c r="B526" s="40"/>
      <c r="C526" s="1"/>
      <c r="D526" s="1"/>
      <c r="E526" s="1"/>
      <c r="F526" s="1"/>
      <c r="G526" s="41"/>
      <c r="H526" s="41"/>
    </row>
    <row r="527" spans="1:8" x14ac:dyDescent="0.2">
      <c r="A527" s="37"/>
      <c r="B527" s="40"/>
      <c r="C527" s="1"/>
      <c r="D527" s="1"/>
      <c r="E527" s="1"/>
      <c r="F527" s="1"/>
      <c r="G527" s="41"/>
      <c r="H527" s="41"/>
    </row>
    <row r="528" spans="1:8" x14ac:dyDescent="0.2">
      <c r="A528" s="37"/>
      <c r="B528" s="40"/>
      <c r="C528" s="1"/>
      <c r="D528" s="1"/>
      <c r="E528" s="1"/>
      <c r="F528" s="1"/>
      <c r="G528" s="41"/>
      <c r="H528" s="41"/>
    </row>
    <row r="529" spans="1:8" x14ac:dyDescent="0.2">
      <c r="A529" s="37"/>
      <c r="B529" s="40"/>
      <c r="C529" s="1"/>
      <c r="D529" s="1"/>
      <c r="E529" s="1"/>
      <c r="F529" s="1"/>
      <c r="G529" s="41"/>
      <c r="H529" s="41"/>
    </row>
    <row r="530" spans="1:8" x14ac:dyDescent="0.2">
      <c r="A530" s="37"/>
      <c r="B530" s="40"/>
      <c r="C530" s="1"/>
      <c r="D530" s="1"/>
      <c r="E530" s="1"/>
      <c r="F530" s="1"/>
      <c r="G530" s="41"/>
      <c r="H530" s="41"/>
    </row>
    <row r="531" spans="1:8" x14ac:dyDescent="0.2">
      <c r="A531" s="37"/>
      <c r="B531" s="40"/>
      <c r="C531" s="1"/>
      <c r="D531" s="1"/>
      <c r="E531" s="1"/>
      <c r="F531" s="1"/>
      <c r="G531" s="41"/>
      <c r="H531" s="41"/>
    </row>
    <row r="532" spans="1:8" x14ac:dyDescent="0.2">
      <c r="A532" s="37"/>
      <c r="B532" s="40"/>
      <c r="C532" s="1"/>
      <c r="D532" s="1"/>
      <c r="E532" s="1"/>
      <c r="F532" s="1"/>
      <c r="G532" s="41"/>
      <c r="H532" s="41"/>
    </row>
    <row r="533" spans="1:8" x14ac:dyDescent="0.2">
      <c r="A533" s="37"/>
      <c r="B533" s="40"/>
      <c r="C533" s="1"/>
      <c r="D533" s="1"/>
      <c r="E533" s="1"/>
      <c r="F533" s="1"/>
      <c r="G533" s="41"/>
      <c r="H533" s="41"/>
    </row>
    <row r="534" spans="1:8" x14ac:dyDescent="0.2">
      <c r="A534" s="37"/>
      <c r="B534" s="40"/>
      <c r="C534" s="1"/>
      <c r="D534" s="1"/>
      <c r="E534" s="1"/>
      <c r="F534" s="1"/>
      <c r="G534" s="41"/>
      <c r="H534" s="41"/>
    </row>
    <row r="535" spans="1:8" x14ac:dyDescent="0.2">
      <c r="A535" s="37"/>
      <c r="B535" s="40"/>
      <c r="C535" s="1"/>
      <c r="D535" s="1"/>
      <c r="E535" s="1"/>
      <c r="F535" s="1"/>
      <c r="G535" s="41"/>
      <c r="H535" s="41"/>
    </row>
    <row r="536" spans="1:8" x14ac:dyDescent="0.2">
      <c r="A536" s="37"/>
      <c r="B536" s="40"/>
      <c r="C536" s="1"/>
      <c r="D536" s="1"/>
      <c r="E536" s="1"/>
      <c r="F536" s="1"/>
      <c r="G536" s="41"/>
      <c r="H536" s="41"/>
    </row>
    <row r="537" spans="1:8" x14ac:dyDescent="0.2">
      <c r="A537" s="37"/>
      <c r="B537" s="40"/>
      <c r="C537" s="1"/>
      <c r="D537" s="1"/>
      <c r="E537" s="1"/>
      <c r="F537" s="1"/>
      <c r="G537" s="41"/>
      <c r="H537" s="41"/>
    </row>
    <row r="538" spans="1:8" x14ac:dyDescent="0.2">
      <c r="A538" s="37"/>
      <c r="B538" s="40"/>
      <c r="C538" s="1"/>
      <c r="D538" s="1"/>
      <c r="E538" s="1"/>
      <c r="F538" s="1"/>
      <c r="G538" s="41"/>
      <c r="H538" s="41"/>
    </row>
    <row r="539" spans="1:8" x14ac:dyDescent="0.2">
      <c r="A539" s="37"/>
      <c r="B539" s="40"/>
      <c r="C539" s="1"/>
      <c r="D539" s="1"/>
      <c r="E539" s="1"/>
      <c r="F539" s="1"/>
      <c r="G539" s="41"/>
      <c r="H539" s="41"/>
    </row>
    <row r="540" spans="1:8" x14ac:dyDescent="0.2">
      <c r="A540" s="37"/>
      <c r="B540" s="40"/>
      <c r="C540" s="1"/>
      <c r="D540" s="1"/>
      <c r="E540" s="1"/>
      <c r="F540" s="1"/>
      <c r="G540" s="41"/>
      <c r="H540" s="41"/>
    </row>
    <row r="541" spans="1:8" x14ac:dyDescent="0.2">
      <c r="A541" s="37"/>
      <c r="B541" s="40"/>
      <c r="C541" s="1"/>
      <c r="D541" s="1"/>
      <c r="E541" s="1"/>
      <c r="F541" s="1"/>
      <c r="G541" s="41"/>
      <c r="H541" s="41"/>
    </row>
    <row r="542" spans="1:8" x14ac:dyDescent="0.2">
      <c r="A542" s="37"/>
      <c r="B542" s="40"/>
      <c r="C542" s="1"/>
      <c r="D542" s="1"/>
      <c r="E542" s="1"/>
      <c r="F542" s="1"/>
      <c r="G542" s="41"/>
      <c r="H542" s="41"/>
    </row>
    <row r="543" spans="1:8" x14ac:dyDescent="0.2">
      <c r="A543" s="37"/>
      <c r="B543" s="40"/>
      <c r="C543" s="1"/>
      <c r="D543" s="1"/>
      <c r="E543" s="1"/>
      <c r="F543" s="1"/>
      <c r="G543" s="41"/>
      <c r="H543" s="41"/>
    </row>
    <row r="544" spans="1:8" x14ac:dyDescent="0.2">
      <c r="A544" s="37"/>
      <c r="B544" s="40"/>
      <c r="C544" s="1"/>
      <c r="D544" s="1"/>
      <c r="E544" s="1"/>
      <c r="F544" s="1"/>
      <c r="G544" s="41"/>
      <c r="H544" s="41"/>
    </row>
    <row r="545" spans="1:8" x14ac:dyDescent="0.2">
      <c r="A545" s="37"/>
      <c r="B545" s="40"/>
      <c r="C545" s="1"/>
      <c r="D545" s="1"/>
      <c r="E545" s="1"/>
      <c r="F545" s="1"/>
      <c r="G545" s="41"/>
      <c r="H545" s="41"/>
    </row>
    <row r="546" spans="1:8" x14ac:dyDescent="0.2">
      <c r="A546" s="37"/>
      <c r="B546" s="40"/>
      <c r="C546" s="1"/>
      <c r="D546" s="1"/>
      <c r="E546" s="1"/>
      <c r="F546" s="1"/>
      <c r="G546" s="41"/>
      <c r="H546" s="41"/>
    </row>
    <row r="547" spans="1:8" x14ac:dyDescent="0.2">
      <c r="A547" s="37"/>
      <c r="B547" s="40"/>
      <c r="C547" s="1"/>
      <c r="D547" s="1"/>
      <c r="E547" s="1"/>
      <c r="F547" s="1"/>
      <c r="G547" s="41"/>
      <c r="H547" s="41"/>
    </row>
    <row r="548" spans="1:8" x14ac:dyDescent="0.2">
      <c r="A548" s="37"/>
      <c r="B548" s="40"/>
      <c r="C548" s="1"/>
      <c r="D548" s="1"/>
      <c r="E548" s="1"/>
      <c r="F548" s="1"/>
      <c r="G548" s="41"/>
      <c r="H548" s="41"/>
    </row>
    <row r="549" spans="1:8" x14ac:dyDescent="0.2">
      <c r="A549" s="37"/>
      <c r="B549" s="40"/>
      <c r="C549" s="1"/>
      <c r="D549" s="1"/>
      <c r="E549" s="1"/>
      <c r="F549" s="1"/>
      <c r="G549" s="41"/>
      <c r="H549" s="41"/>
    </row>
    <row r="550" spans="1:8" x14ac:dyDescent="0.2">
      <c r="A550" s="37"/>
      <c r="B550" s="40"/>
      <c r="C550" s="1"/>
      <c r="D550" s="1"/>
      <c r="E550" s="1"/>
      <c r="F550" s="1"/>
      <c r="G550" s="41"/>
      <c r="H550" s="41"/>
    </row>
    <row r="551" spans="1:8" x14ac:dyDescent="0.2">
      <c r="A551" s="37"/>
      <c r="B551" s="40"/>
      <c r="C551" s="1"/>
      <c r="D551" s="1"/>
      <c r="E551" s="1"/>
      <c r="F551" s="1"/>
      <c r="G551" s="41"/>
      <c r="H551" s="41"/>
    </row>
    <row r="552" spans="1:8" x14ac:dyDescent="0.2">
      <c r="A552" s="37"/>
      <c r="B552" s="40"/>
      <c r="C552" s="1"/>
      <c r="D552" s="1"/>
      <c r="E552" s="1"/>
      <c r="F552" s="1"/>
      <c r="G552" s="41"/>
      <c r="H552" s="41"/>
    </row>
    <row r="553" spans="1:8" x14ac:dyDescent="0.2">
      <c r="A553" s="37"/>
      <c r="B553" s="40"/>
      <c r="C553" s="1"/>
      <c r="D553" s="1"/>
      <c r="E553" s="1"/>
      <c r="F553" s="1"/>
      <c r="G553" s="41"/>
      <c r="H553" s="41"/>
    </row>
    <row r="554" spans="1:8" x14ac:dyDescent="0.2">
      <c r="A554" s="37"/>
      <c r="B554" s="40"/>
      <c r="C554" s="1"/>
      <c r="D554" s="1"/>
      <c r="E554" s="1"/>
      <c r="F554" s="1"/>
      <c r="G554" s="41"/>
      <c r="H554" s="41"/>
    </row>
    <row r="555" spans="1:8" x14ac:dyDescent="0.2">
      <c r="A555" s="37"/>
      <c r="B555" s="40"/>
      <c r="C555" s="1"/>
      <c r="D555" s="1"/>
      <c r="E555" s="1"/>
      <c r="F555" s="1"/>
      <c r="G555" s="41"/>
      <c r="H555" s="41"/>
    </row>
    <row r="556" spans="1:8" x14ac:dyDescent="0.2">
      <c r="A556" s="37"/>
      <c r="B556" s="40"/>
      <c r="C556" s="1"/>
      <c r="D556" s="1"/>
      <c r="E556" s="1"/>
      <c r="F556" s="1"/>
      <c r="G556" s="41"/>
      <c r="H556" s="41"/>
    </row>
  </sheetData>
  <mergeCells count="6">
    <mergeCell ref="F237:H237"/>
    <mergeCell ref="A1:H1"/>
    <mergeCell ref="L1:P1"/>
    <mergeCell ref="A232:B232"/>
    <mergeCell ref="A3:B3"/>
    <mergeCell ref="A2:H2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90" firstPageNumber="3" orientation="landscape" useFirstPageNumber="1" verticalDpi="300" r:id="rId1"/>
  <headerFooter alignWithMargins="0">
    <oddFooter>&amp;R&amp;8&amp;P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Rač prih i rash - ekon.klasif.</vt:lpstr>
      <vt:lpstr>Prih i rash - izvori financ.</vt:lpstr>
      <vt:lpstr>Rashodi - funkcijska klas.</vt:lpstr>
      <vt:lpstr>Programska klasif.-pos.dio</vt:lpstr>
      <vt:lpstr>List1</vt:lpstr>
      <vt:lpstr>'Programska klasif.-pos.dio'!Ispis_naslova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2025-03-26T10:28:55Z</dcterms:modified>
</cp:coreProperties>
</file>