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žetak" sheetId="5" r:id="rId1"/>
    <sheet name="Rač prih i rash - ekon.klasif." sheetId="4" r:id="rId2"/>
    <sheet name="Prih i rash - izvori financ." sheetId="6" r:id="rId3"/>
    <sheet name="Rashodi - funkcijska klas." sheetId="7" r:id="rId4"/>
    <sheet name="Programska klasif.-pos.dio" sheetId="3" r:id="rId5"/>
    <sheet name="List1" sheetId="1" r:id="rId6"/>
  </sheets>
  <definedNames>
    <definedName name="_xlnm._FilterDatabase" localSheetId="4" hidden="1">'Programska klasif.-pos.dio'!#REF!</definedName>
    <definedName name="_xlnm.Print_Titles" localSheetId="4">'Programska klasif.-pos.dio'!$1:$3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5" l="1"/>
  <c r="I8" i="5"/>
  <c r="D68" i="4"/>
  <c r="E68" i="4"/>
  <c r="F68" i="4"/>
  <c r="C68" i="4"/>
  <c r="G73" i="4"/>
  <c r="H73" i="4"/>
  <c r="H137" i="6"/>
  <c r="G137" i="6"/>
  <c r="D135" i="6"/>
  <c r="E135" i="6"/>
  <c r="F135" i="6"/>
  <c r="C135" i="6"/>
  <c r="D129" i="6"/>
  <c r="E129" i="6"/>
  <c r="F129" i="6"/>
  <c r="C129" i="6"/>
  <c r="G132" i="6"/>
  <c r="H132" i="6"/>
  <c r="D124" i="6"/>
  <c r="E124" i="6"/>
  <c r="F124" i="6"/>
  <c r="C124" i="6"/>
  <c r="G127" i="6"/>
  <c r="H127" i="6"/>
  <c r="H125" i="6"/>
  <c r="H126" i="6"/>
  <c r="G125" i="6"/>
  <c r="G126" i="6"/>
  <c r="D131" i="3" l="1"/>
  <c r="E131" i="3"/>
  <c r="F131" i="3"/>
  <c r="C131" i="3"/>
  <c r="H228" i="3"/>
  <c r="H229" i="3"/>
  <c r="H230" i="3"/>
  <c r="H231" i="3"/>
  <c r="H232" i="3"/>
  <c r="G228" i="3"/>
  <c r="G229" i="3"/>
  <c r="G230" i="3"/>
  <c r="G231" i="3"/>
  <c r="G232" i="3"/>
  <c r="D229" i="3"/>
  <c r="D228" i="3" s="1"/>
  <c r="D230" i="3"/>
  <c r="E230" i="3"/>
  <c r="E229" i="3" s="1"/>
  <c r="E228" i="3" s="1"/>
  <c r="D231" i="3"/>
  <c r="E231" i="3"/>
  <c r="F231" i="3"/>
  <c r="F230" i="3" s="1"/>
  <c r="F229" i="3" s="1"/>
  <c r="F228" i="3" s="1"/>
  <c r="C228" i="3"/>
  <c r="C229" i="3"/>
  <c r="C230" i="3"/>
  <c r="C231" i="3"/>
  <c r="D176" i="3"/>
  <c r="E176" i="3"/>
  <c r="F176" i="3"/>
  <c r="F175" i="3" s="1"/>
  <c r="C176" i="3"/>
  <c r="H178" i="3"/>
  <c r="G178" i="3"/>
  <c r="D175" i="3"/>
  <c r="D174" i="3" s="1"/>
  <c r="E175" i="3"/>
  <c r="E174" i="3" s="1"/>
  <c r="C175" i="3"/>
  <c r="C174" i="3" s="1"/>
  <c r="C173" i="3" s="1"/>
  <c r="D110" i="3"/>
  <c r="E110" i="3"/>
  <c r="F110" i="3"/>
  <c r="C110" i="3"/>
  <c r="D101" i="3"/>
  <c r="E101" i="3"/>
  <c r="F101" i="3"/>
  <c r="C101" i="3"/>
  <c r="G104" i="3"/>
  <c r="H104" i="3"/>
  <c r="H105" i="3"/>
  <c r="G105" i="3"/>
  <c r="D59" i="3"/>
  <c r="E59" i="3"/>
  <c r="F59" i="3"/>
  <c r="C59" i="3"/>
  <c r="H60" i="3"/>
  <c r="G60" i="3"/>
  <c r="H61" i="3"/>
  <c r="G61" i="3"/>
  <c r="D58" i="3"/>
  <c r="E58" i="3"/>
  <c r="E57" i="3" s="1"/>
  <c r="E56" i="3" s="1"/>
  <c r="F58" i="3"/>
  <c r="F57" i="3" s="1"/>
  <c r="F56" i="3" s="1"/>
  <c r="C58" i="3"/>
  <c r="C57" i="3" s="1"/>
  <c r="C56" i="3" s="1"/>
  <c r="H175" i="3" l="1"/>
  <c r="G175" i="3"/>
  <c r="F174" i="3"/>
  <c r="G176" i="3"/>
  <c r="H176" i="3"/>
  <c r="G57" i="3"/>
  <c r="G56" i="3"/>
  <c r="G58" i="3"/>
  <c r="H59" i="3"/>
  <c r="H58" i="3"/>
  <c r="D57" i="3"/>
  <c r="G59" i="3"/>
  <c r="D47" i="6"/>
  <c r="E47" i="6"/>
  <c r="F47" i="6"/>
  <c r="C47" i="6"/>
  <c r="D115" i="6"/>
  <c r="E115" i="6"/>
  <c r="F115" i="6"/>
  <c r="C115" i="6"/>
  <c r="E90" i="3"/>
  <c r="H11" i="3"/>
  <c r="H12" i="3"/>
  <c r="H13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40" i="3"/>
  <c r="H41" i="3"/>
  <c r="H46" i="3"/>
  <c r="H47" i="3"/>
  <c r="H48" i="3"/>
  <c r="H53" i="3"/>
  <c r="H66" i="3"/>
  <c r="H67" i="3"/>
  <c r="H72" i="3"/>
  <c r="H77" i="3"/>
  <c r="H82" i="3"/>
  <c r="H87" i="3"/>
  <c r="H88" i="3"/>
  <c r="H89" i="3"/>
  <c r="H91" i="3"/>
  <c r="H92" i="3"/>
  <c r="H93" i="3"/>
  <c r="H98" i="3"/>
  <c r="H99" i="3"/>
  <c r="H100" i="3"/>
  <c r="H102" i="3"/>
  <c r="H103" i="3"/>
  <c r="H111" i="3"/>
  <c r="H113" i="3"/>
  <c r="H118" i="3"/>
  <c r="H123" i="3"/>
  <c r="H129" i="3"/>
  <c r="H136" i="3"/>
  <c r="H137" i="3"/>
  <c r="H138" i="3"/>
  <c r="H139" i="3"/>
  <c r="H140" i="3"/>
  <c r="H141" i="3"/>
  <c r="H142" i="3"/>
  <c r="H143" i="3"/>
  <c r="H145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2" i="3"/>
  <c r="H163" i="3"/>
  <c r="H168" i="3"/>
  <c r="H169" i="3"/>
  <c r="H170" i="3"/>
  <c r="H172" i="3"/>
  <c r="H182" i="3"/>
  <c r="H183" i="3"/>
  <c r="H188" i="3"/>
  <c r="H192" i="3"/>
  <c r="H197" i="3"/>
  <c r="H201" i="3"/>
  <c r="H206" i="3"/>
  <c r="H207" i="3"/>
  <c r="H208" i="3"/>
  <c r="H212" i="3"/>
  <c r="H216" i="3"/>
  <c r="H217" i="3"/>
  <c r="H218" i="3"/>
  <c r="H223" i="3"/>
  <c r="H227" i="3"/>
  <c r="G12" i="7"/>
  <c r="G14" i="7"/>
  <c r="G16" i="7"/>
  <c r="E96" i="6"/>
  <c r="H44" i="6"/>
  <c r="H46" i="6"/>
  <c r="H48" i="6"/>
  <c r="H51" i="6"/>
  <c r="H52" i="6"/>
  <c r="H53" i="6"/>
  <c r="H55" i="6"/>
  <c r="H56" i="6"/>
  <c r="H57" i="6"/>
  <c r="H58" i="6"/>
  <c r="H59" i="6"/>
  <c r="H60" i="6"/>
  <c r="H62" i="6"/>
  <c r="H63" i="6"/>
  <c r="H64" i="6"/>
  <c r="H65" i="6"/>
  <c r="H66" i="6"/>
  <c r="H67" i="6"/>
  <c r="H68" i="6"/>
  <c r="H70" i="6"/>
  <c r="H71" i="6"/>
  <c r="H72" i="6"/>
  <c r="H75" i="6"/>
  <c r="H78" i="6"/>
  <c r="H81" i="6"/>
  <c r="H82" i="6"/>
  <c r="H84" i="6"/>
  <c r="H88" i="6"/>
  <c r="H90" i="6"/>
  <c r="H91" i="6"/>
  <c r="H93" i="6"/>
  <c r="H94" i="6"/>
  <c r="H95" i="6"/>
  <c r="H97" i="6"/>
  <c r="H98" i="6"/>
  <c r="H99" i="6"/>
  <c r="H102" i="6"/>
  <c r="H105" i="6"/>
  <c r="H109" i="6"/>
  <c r="H111" i="6"/>
  <c r="H113" i="6"/>
  <c r="H116" i="6"/>
  <c r="H117" i="6"/>
  <c r="H118" i="6"/>
  <c r="H120" i="6"/>
  <c r="H121" i="6"/>
  <c r="H122" i="6"/>
  <c r="H123" i="6"/>
  <c r="H128" i="6"/>
  <c r="H130" i="6"/>
  <c r="H131" i="6"/>
  <c r="H133" i="6"/>
  <c r="H136" i="6"/>
  <c r="H138" i="6"/>
  <c r="H140" i="6"/>
  <c r="H144" i="6"/>
  <c r="H145" i="6"/>
  <c r="H146" i="6"/>
  <c r="H148" i="6"/>
  <c r="H149" i="6"/>
  <c r="H150" i="6"/>
  <c r="H151" i="6"/>
  <c r="H152" i="6"/>
  <c r="H154" i="6"/>
  <c r="H155" i="6"/>
  <c r="H156" i="6"/>
  <c r="H157" i="6"/>
  <c r="H158" i="6"/>
  <c r="H159" i="6"/>
  <c r="H160" i="6"/>
  <c r="H161" i="6"/>
  <c r="H162" i="6"/>
  <c r="H164" i="6"/>
  <c r="H165" i="6"/>
  <c r="H166" i="6"/>
  <c r="H167" i="6"/>
  <c r="H170" i="6"/>
  <c r="H171" i="6"/>
  <c r="H175" i="6"/>
  <c r="H176" i="6"/>
  <c r="H178" i="6"/>
  <c r="H28" i="6"/>
  <c r="G28" i="6"/>
  <c r="D27" i="6"/>
  <c r="E27" i="6"/>
  <c r="F27" i="6"/>
  <c r="G27" i="6" s="1"/>
  <c r="C27" i="6"/>
  <c r="H8" i="6"/>
  <c r="H11" i="6"/>
  <c r="H14" i="6"/>
  <c r="H17" i="6"/>
  <c r="H19" i="6"/>
  <c r="H22" i="6"/>
  <c r="H25" i="6"/>
  <c r="H31" i="6"/>
  <c r="H34" i="6"/>
  <c r="H40" i="4"/>
  <c r="H42" i="4"/>
  <c r="H44" i="4"/>
  <c r="H47" i="4"/>
  <c r="H48" i="4"/>
  <c r="H49" i="4"/>
  <c r="H50" i="4"/>
  <c r="H52" i="4"/>
  <c r="H53" i="4"/>
  <c r="H54" i="4"/>
  <c r="H55" i="4"/>
  <c r="H56" i="4"/>
  <c r="H57" i="4"/>
  <c r="H59" i="4"/>
  <c r="H60" i="4"/>
  <c r="H61" i="4"/>
  <c r="H62" i="4"/>
  <c r="H63" i="4"/>
  <c r="H64" i="4"/>
  <c r="H65" i="4"/>
  <c r="H66" i="4"/>
  <c r="H67" i="4"/>
  <c r="H69" i="4"/>
  <c r="H70" i="4"/>
  <c r="H71" i="4"/>
  <c r="H72" i="4"/>
  <c r="H74" i="4"/>
  <c r="H75" i="4"/>
  <c r="H78" i="4"/>
  <c r="H79" i="4"/>
  <c r="H80" i="4"/>
  <c r="H83" i="4"/>
  <c r="H87" i="4"/>
  <c r="H88" i="4"/>
  <c r="H89" i="4"/>
  <c r="H91" i="4"/>
  <c r="H11" i="4"/>
  <c r="H13" i="4"/>
  <c r="H16" i="4"/>
  <c r="H19" i="4"/>
  <c r="H22" i="4"/>
  <c r="H23" i="4"/>
  <c r="H24" i="4"/>
  <c r="H27" i="4"/>
  <c r="H30" i="4"/>
  <c r="K22" i="5"/>
  <c r="K21" i="5"/>
  <c r="K9" i="5"/>
  <c r="K10" i="5"/>
  <c r="K12" i="5"/>
  <c r="K13" i="5"/>
  <c r="H174" i="3" l="1"/>
  <c r="G174" i="3"/>
  <c r="D56" i="3"/>
  <c r="H57" i="3"/>
  <c r="H27" i="6"/>
  <c r="H115" i="6"/>
  <c r="G81" i="6"/>
  <c r="G82" i="6"/>
  <c r="D80" i="6"/>
  <c r="E80" i="6"/>
  <c r="F80" i="6"/>
  <c r="G80" i="6" s="1"/>
  <c r="C80" i="6"/>
  <c r="H56" i="3" l="1"/>
  <c r="H80" i="6"/>
  <c r="G208" i="3"/>
  <c r="G212" i="3"/>
  <c r="G72" i="3"/>
  <c r="D211" i="3"/>
  <c r="D210" i="3" s="1"/>
  <c r="D209" i="3" s="1"/>
  <c r="E211" i="3"/>
  <c r="E210" i="3" s="1"/>
  <c r="E209" i="3" s="1"/>
  <c r="F211" i="3"/>
  <c r="F210" i="3" s="1"/>
  <c r="C211" i="3"/>
  <c r="C210" i="3" s="1"/>
  <c r="C209" i="3" s="1"/>
  <c r="D215" i="3"/>
  <c r="E215" i="3"/>
  <c r="F215" i="3"/>
  <c r="C215" i="3"/>
  <c r="D90" i="3"/>
  <c r="F90" i="3"/>
  <c r="C90" i="3"/>
  <c r="G93" i="3"/>
  <c r="D71" i="3"/>
  <c r="D70" i="3" s="1"/>
  <c r="D69" i="3" s="1"/>
  <c r="D68" i="3" s="1"/>
  <c r="E71" i="3"/>
  <c r="F71" i="3"/>
  <c r="C71" i="3"/>
  <c r="C70" i="3"/>
  <c r="C69" i="3" s="1"/>
  <c r="C68" i="3" s="1"/>
  <c r="E70" i="3"/>
  <c r="E69" i="3" s="1"/>
  <c r="E68" i="3" s="1"/>
  <c r="G48" i="3"/>
  <c r="G53" i="3"/>
  <c r="G66" i="3"/>
  <c r="G67" i="3"/>
  <c r="G77" i="3"/>
  <c r="G82" i="3"/>
  <c r="G87" i="3"/>
  <c r="G88" i="3"/>
  <c r="G89" i="3"/>
  <c r="G91" i="3"/>
  <c r="G92" i="3"/>
  <c r="G98" i="3"/>
  <c r="G99" i="3"/>
  <c r="G100" i="3"/>
  <c r="G102" i="3"/>
  <c r="G103" i="3"/>
  <c r="G111" i="3"/>
  <c r="G113" i="3"/>
  <c r="G118" i="3"/>
  <c r="G123" i="3"/>
  <c r="F86" i="3"/>
  <c r="E86" i="3"/>
  <c r="D86" i="3"/>
  <c r="C86" i="3"/>
  <c r="F97" i="3"/>
  <c r="E97" i="3"/>
  <c r="D97" i="3"/>
  <c r="C97" i="3"/>
  <c r="C96" i="3"/>
  <c r="C95" i="3" s="1"/>
  <c r="C94" i="3" s="1"/>
  <c r="C55" i="3" s="1"/>
  <c r="G90" i="3" l="1"/>
  <c r="H215" i="3"/>
  <c r="H90" i="3"/>
  <c r="G211" i="3"/>
  <c r="F70" i="3"/>
  <c r="H71" i="3"/>
  <c r="G210" i="3"/>
  <c r="F209" i="3"/>
  <c r="H210" i="3"/>
  <c r="G97" i="3"/>
  <c r="H97" i="3"/>
  <c r="G101" i="3"/>
  <c r="H101" i="3"/>
  <c r="G86" i="3"/>
  <c r="H86" i="3"/>
  <c r="H211" i="3"/>
  <c r="G71" i="3"/>
  <c r="F96" i="3"/>
  <c r="D96" i="3"/>
  <c r="D95" i="3" s="1"/>
  <c r="D94" i="3" s="1"/>
  <c r="D85" i="3" s="1"/>
  <c r="D84" i="3" s="1"/>
  <c r="D83" i="3" s="1"/>
  <c r="F85" i="3"/>
  <c r="C85" i="3"/>
  <c r="C84" i="3" s="1"/>
  <c r="C83" i="3" s="1"/>
  <c r="E96" i="3"/>
  <c r="G118" i="6"/>
  <c r="G11" i="6"/>
  <c r="D10" i="6"/>
  <c r="E10" i="6"/>
  <c r="F10" i="6"/>
  <c r="H10" i="6" s="1"/>
  <c r="C10" i="6"/>
  <c r="G13" i="4"/>
  <c r="D12" i="4"/>
  <c r="E12" i="4"/>
  <c r="F12" i="4"/>
  <c r="H12" i="4" s="1"/>
  <c r="C12" i="4"/>
  <c r="G12" i="4" l="1"/>
  <c r="H85" i="3"/>
  <c r="G10" i="6"/>
  <c r="H209" i="3"/>
  <c r="G209" i="3"/>
  <c r="H96" i="3"/>
  <c r="F69" i="3"/>
  <c r="H70" i="3"/>
  <c r="G70" i="3"/>
  <c r="F95" i="3"/>
  <c r="H95" i="3" s="1"/>
  <c r="G96" i="3"/>
  <c r="E95" i="3"/>
  <c r="F84" i="3"/>
  <c r="H84" i="3" s="1"/>
  <c r="G85" i="3"/>
  <c r="G159" i="3"/>
  <c r="F68" i="3" l="1"/>
  <c r="H69" i="3"/>
  <c r="G69" i="3"/>
  <c r="F94" i="3"/>
  <c r="G95" i="3"/>
  <c r="E94" i="3"/>
  <c r="F83" i="3"/>
  <c r="H83" i="3" s="1"/>
  <c r="G84" i="3"/>
  <c r="F92" i="6"/>
  <c r="G94" i="3" l="1"/>
  <c r="H94" i="3"/>
  <c r="H68" i="3"/>
  <c r="G68" i="3"/>
  <c r="E85" i="3"/>
  <c r="G83" i="3"/>
  <c r="D43" i="4"/>
  <c r="E43" i="4"/>
  <c r="F43" i="4"/>
  <c r="C43" i="4"/>
  <c r="H68" i="4" l="1"/>
  <c r="H43" i="4"/>
  <c r="E84" i="3"/>
  <c r="E83" i="3" s="1"/>
  <c r="C205" i="3"/>
  <c r="D205" i="3"/>
  <c r="E205" i="3"/>
  <c r="D181" i="3"/>
  <c r="E181" i="3"/>
  <c r="F181" i="3"/>
  <c r="C181" i="3"/>
  <c r="D167" i="3"/>
  <c r="E167" i="3"/>
  <c r="F167" i="3"/>
  <c r="C167" i="3"/>
  <c r="H181" i="3" l="1"/>
  <c r="H167" i="3"/>
  <c r="F12" i="7"/>
  <c r="F14" i="7"/>
  <c r="F16" i="7"/>
  <c r="E15" i="7"/>
  <c r="D15" i="7"/>
  <c r="C15" i="7"/>
  <c r="B15" i="7"/>
  <c r="E13" i="7"/>
  <c r="D13" i="7"/>
  <c r="C13" i="7"/>
  <c r="B13" i="7"/>
  <c r="E11" i="7"/>
  <c r="D11" i="7"/>
  <c r="C11" i="7"/>
  <c r="G11" i="7" s="1"/>
  <c r="B11" i="7"/>
  <c r="G15" i="7" l="1"/>
  <c r="G13" i="7"/>
  <c r="F11" i="7"/>
  <c r="F13" i="7"/>
  <c r="F15" i="7"/>
  <c r="D10" i="7"/>
  <c r="D9" i="7" s="1"/>
  <c r="C10" i="7"/>
  <c r="B10" i="7"/>
  <c r="B9" i="7" s="1"/>
  <c r="E10" i="7"/>
  <c r="E9" i="7" s="1"/>
  <c r="C9" i="7" l="1"/>
  <c r="G9" i="7" s="1"/>
  <c r="G10" i="7"/>
  <c r="F10" i="7"/>
  <c r="F9" i="7"/>
  <c r="J22" i="5"/>
  <c r="J21" i="5"/>
  <c r="J9" i="5" l="1"/>
  <c r="J10" i="5"/>
  <c r="J12" i="5"/>
  <c r="J13" i="5"/>
  <c r="G40" i="4" l="1"/>
  <c r="G42" i="4"/>
  <c r="G44" i="4"/>
  <c r="G47" i="4"/>
  <c r="G48" i="4"/>
  <c r="G49" i="4"/>
  <c r="G50" i="4"/>
  <c r="G52" i="4"/>
  <c r="G53" i="4"/>
  <c r="G54" i="4"/>
  <c r="G55" i="4"/>
  <c r="G56" i="4"/>
  <c r="G57" i="4"/>
  <c r="G59" i="4"/>
  <c r="G60" i="4"/>
  <c r="G61" i="4"/>
  <c r="G62" i="4"/>
  <c r="G63" i="4"/>
  <c r="G64" i="4"/>
  <c r="G65" i="4"/>
  <c r="G66" i="4"/>
  <c r="G67" i="4"/>
  <c r="G69" i="4"/>
  <c r="G70" i="4"/>
  <c r="G71" i="4"/>
  <c r="G72" i="4"/>
  <c r="G74" i="4"/>
  <c r="G75" i="4"/>
  <c r="G78" i="4"/>
  <c r="G79" i="4"/>
  <c r="G80" i="4"/>
  <c r="G83" i="4"/>
  <c r="G87" i="4"/>
  <c r="G88" i="4"/>
  <c r="G89" i="4"/>
  <c r="G91" i="4"/>
  <c r="G11" i="4"/>
  <c r="G16" i="4"/>
  <c r="G19" i="4"/>
  <c r="G22" i="4"/>
  <c r="G24" i="4"/>
  <c r="G27" i="4"/>
  <c r="G30" i="4"/>
  <c r="D86" i="4"/>
  <c r="E86" i="4"/>
  <c r="E90" i="4"/>
  <c r="D82" i="4"/>
  <c r="E82" i="4"/>
  <c r="E81" i="4" s="1"/>
  <c r="D77" i="4"/>
  <c r="E77" i="4"/>
  <c r="E76" i="4" s="1"/>
  <c r="D58" i="4"/>
  <c r="E58" i="4"/>
  <c r="E51" i="4"/>
  <c r="E46" i="4"/>
  <c r="E41" i="4"/>
  <c r="E39" i="4"/>
  <c r="D29" i="4"/>
  <c r="D28" i="4" s="1"/>
  <c r="E29" i="4"/>
  <c r="E28" i="4" s="1"/>
  <c r="D26" i="4"/>
  <c r="E26" i="4"/>
  <c r="E25" i="4" s="1"/>
  <c r="D23" i="4"/>
  <c r="E23" i="4"/>
  <c r="F23" i="4"/>
  <c r="D21" i="4"/>
  <c r="E21" i="4"/>
  <c r="D18" i="4"/>
  <c r="E18" i="4"/>
  <c r="E17" i="4" s="1"/>
  <c r="D15" i="4"/>
  <c r="D14" i="4" s="1"/>
  <c r="E15" i="4"/>
  <c r="E14" i="4" s="1"/>
  <c r="D10" i="4"/>
  <c r="E10" i="4"/>
  <c r="E9" i="4" s="1"/>
  <c r="G44" i="6"/>
  <c r="G46" i="6"/>
  <c r="G48" i="6"/>
  <c r="G51" i="6"/>
  <c r="G52" i="6"/>
  <c r="G53" i="6"/>
  <c r="G55" i="6"/>
  <c r="G56" i="6"/>
  <c r="G57" i="6"/>
  <c r="G58" i="6"/>
  <c r="G59" i="6"/>
  <c r="G60" i="6"/>
  <c r="G62" i="6"/>
  <c r="G63" i="6"/>
  <c r="G64" i="6"/>
  <c r="G65" i="6"/>
  <c r="G66" i="6"/>
  <c r="G67" i="6"/>
  <c r="G68" i="6"/>
  <c r="G70" i="6"/>
  <c r="G71" i="6"/>
  <c r="G72" i="6"/>
  <c r="G75" i="6"/>
  <c r="G78" i="6"/>
  <c r="G84" i="6"/>
  <c r="G88" i="6"/>
  <c r="G90" i="6"/>
  <c r="G91" i="6"/>
  <c r="G93" i="6"/>
  <c r="G94" i="6"/>
  <c r="G95" i="6"/>
  <c r="G97" i="6"/>
  <c r="G98" i="6"/>
  <c r="G99" i="6"/>
  <c r="G102" i="6"/>
  <c r="G105" i="6"/>
  <c r="G109" i="6"/>
  <c r="G111" i="6"/>
  <c r="G113" i="6"/>
  <c r="G116" i="6"/>
  <c r="G117" i="6"/>
  <c r="G120" i="6"/>
  <c r="G121" i="6"/>
  <c r="G122" i="6"/>
  <c r="G123" i="6"/>
  <c r="G128" i="6"/>
  <c r="G130" i="6"/>
  <c r="G131" i="6"/>
  <c r="G133" i="6"/>
  <c r="G136" i="6"/>
  <c r="G138" i="6"/>
  <c r="G140" i="6"/>
  <c r="G144" i="6"/>
  <c r="G145" i="6"/>
  <c r="G146" i="6"/>
  <c r="G148" i="6"/>
  <c r="G149" i="6"/>
  <c r="G150" i="6"/>
  <c r="G151" i="6"/>
  <c r="G152" i="6"/>
  <c r="G154" i="6"/>
  <c r="G155" i="6"/>
  <c r="G156" i="6"/>
  <c r="G157" i="6"/>
  <c r="G158" i="6"/>
  <c r="G159" i="6"/>
  <c r="G160" i="6"/>
  <c r="G161" i="6"/>
  <c r="G162" i="6"/>
  <c r="G164" i="6"/>
  <c r="G165" i="6"/>
  <c r="G166" i="6"/>
  <c r="G167" i="6"/>
  <c r="G170" i="6"/>
  <c r="G171" i="6"/>
  <c r="G175" i="6"/>
  <c r="G176" i="6"/>
  <c r="G178" i="6"/>
  <c r="G8" i="6"/>
  <c r="G14" i="6"/>
  <c r="G17" i="6"/>
  <c r="G19" i="6"/>
  <c r="G22" i="6"/>
  <c r="G25" i="6"/>
  <c r="G31" i="6"/>
  <c r="G34" i="6"/>
  <c r="G11" i="3"/>
  <c r="G12" i="3"/>
  <c r="G13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40" i="3"/>
  <c r="G41" i="3"/>
  <c r="G46" i="3"/>
  <c r="G47" i="3"/>
  <c r="G129" i="3"/>
  <c r="G136" i="3"/>
  <c r="G137" i="3"/>
  <c r="G138" i="3"/>
  <c r="G139" i="3"/>
  <c r="G140" i="3"/>
  <c r="G141" i="3"/>
  <c r="G142" i="3"/>
  <c r="G143" i="3"/>
  <c r="G145" i="3"/>
  <c r="G149" i="3"/>
  <c r="G150" i="3"/>
  <c r="G151" i="3"/>
  <c r="G152" i="3"/>
  <c r="G153" i="3"/>
  <c r="G154" i="3"/>
  <c r="G155" i="3"/>
  <c r="G156" i="3"/>
  <c r="G157" i="3"/>
  <c r="G158" i="3"/>
  <c r="G160" i="3"/>
  <c r="G162" i="3"/>
  <c r="G163" i="3"/>
  <c r="G168" i="3"/>
  <c r="G169" i="3"/>
  <c r="G170" i="3"/>
  <c r="G172" i="3"/>
  <c r="G182" i="3"/>
  <c r="G183" i="3"/>
  <c r="G188" i="3"/>
  <c r="G192" i="3"/>
  <c r="G197" i="3"/>
  <c r="G201" i="3"/>
  <c r="G206" i="3"/>
  <c r="G207" i="3"/>
  <c r="G216" i="3"/>
  <c r="G218" i="3"/>
  <c r="G223" i="3"/>
  <c r="G227" i="3"/>
  <c r="D81" i="4" l="1"/>
  <c r="D76" i="4"/>
  <c r="D25" i="4"/>
  <c r="D17" i="4"/>
  <c r="D9" i="4"/>
  <c r="D20" i="4"/>
  <c r="E38" i="4"/>
  <c r="E85" i="4"/>
  <c r="E84" i="4" s="1"/>
  <c r="G68" i="4"/>
  <c r="E45" i="4"/>
  <c r="E20" i="4"/>
  <c r="E8" i="4" s="1"/>
  <c r="E7" i="4" s="1"/>
  <c r="D8" i="4"/>
  <c r="D139" i="6"/>
  <c r="E139" i="6"/>
  <c r="F139" i="6"/>
  <c r="C139" i="6"/>
  <c r="D119" i="6"/>
  <c r="E119" i="6"/>
  <c r="F119" i="6"/>
  <c r="C119" i="6"/>
  <c r="E104" i="6"/>
  <c r="D92" i="6"/>
  <c r="H92" i="6" s="1"/>
  <c r="E92" i="6"/>
  <c r="C92" i="6"/>
  <c r="H139" i="6" l="1"/>
  <c r="H129" i="6"/>
  <c r="H119" i="6"/>
  <c r="D7" i="4"/>
  <c r="G129" i="6"/>
  <c r="G119" i="6"/>
  <c r="G139" i="6"/>
  <c r="G92" i="6"/>
  <c r="E37" i="4"/>
  <c r="E36" i="4" s="1"/>
  <c r="E177" i="6"/>
  <c r="E174" i="6"/>
  <c r="E173" i="6" s="1"/>
  <c r="E172" i="6" s="1"/>
  <c r="E169" i="6"/>
  <c r="E168" i="6" s="1"/>
  <c r="E163" i="6"/>
  <c r="E153" i="6"/>
  <c r="E147" i="6"/>
  <c r="E143" i="6"/>
  <c r="E134" i="6"/>
  <c r="E112" i="6"/>
  <c r="E110" i="6"/>
  <c r="E108" i="6"/>
  <c r="E103" i="6"/>
  <c r="E101" i="6"/>
  <c r="E100" i="6" s="1"/>
  <c r="E89" i="6"/>
  <c r="E87" i="6"/>
  <c r="E83" i="6"/>
  <c r="E79" i="6" s="1"/>
  <c r="E77" i="6"/>
  <c r="E76" i="6" s="1"/>
  <c r="E74" i="6"/>
  <c r="E73" i="6" s="1"/>
  <c r="E69" i="6"/>
  <c r="E61" i="6"/>
  <c r="E54" i="6"/>
  <c r="E50" i="6"/>
  <c r="E45" i="6"/>
  <c r="E43" i="6"/>
  <c r="D18" i="6"/>
  <c r="E18" i="6"/>
  <c r="F18" i="6"/>
  <c r="D33" i="6"/>
  <c r="E33" i="6"/>
  <c r="F33" i="6"/>
  <c r="D30" i="6"/>
  <c r="E30" i="6"/>
  <c r="F30" i="6"/>
  <c r="H30" i="6" s="1"/>
  <c r="D7" i="6"/>
  <c r="E7" i="6"/>
  <c r="F7" i="6"/>
  <c r="D13" i="6"/>
  <c r="E13" i="6"/>
  <c r="F13" i="6"/>
  <c r="D16" i="6"/>
  <c r="E16" i="6"/>
  <c r="F16" i="6"/>
  <c r="D21" i="6"/>
  <c r="E21" i="6"/>
  <c r="F21" i="6"/>
  <c r="H21" i="6" s="1"/>
  <c r="D24" i="6"/>
  <c r="H24" i="6" s="1"/>
  <c r="E24" i="6"/>
  <c r="F24" i="6"/>
  <c r="G11" i="5"/>
  <c r="K11" i="5" s="1"/>
  <c r="H11" i="5"/>
  <c r="I11" i="5"/>
  <c r="F11" i="5"/>
  <c r="G8" i="5"/>
  <c r="F8" i="5"/>
  <c r="J8" i="5" s="1"/>
  <c r="C89" i="6"/>
  <c r="F5" i="6" l="1"/>
  <c r="H33" i="6"/>
  <c r="H13" i="6"/>
  <c r="E5" i="6"/>
  <c r="H18" i="6"/>
  <c r="H16" i="6"/>
  <c r="D5" i="6"/>
  <c r="H7" i="6"/>
  <c r="G14" i="5"/>
  <c r="K8" i="5"/>
  <c r="J11" i="5"/>
  <c r="I14" i="5"/>
  <c r="E114" i="6"/>
  <c r="F14" i="5"/>
  <c r="H14" i="5"/>
  <c r="E42" i="6"/>
  <c r="E107" i="6"/>
  <c r="E142" i="6"/>
  <c r="E141" i="6" s="1"/>
  <c r="E86" i="6"/>
  <c r="E85" i="6" s="1"/>
  <c r="E49" i="6"/>
  <c r="K14" i="5" l="1"/>
  <c r="E106" i="6"/>
  <c r="H5" i="6"/>
  <c r="J14" i="5"/>
  <c r="E41" i="6"/>
  <c r="F226" i="3"/>
  <c r="E226" i="3"/>
  <c r="E225" i="3" s="1"/>
  <c r="E224" i="3" s="1"/>
  <c r="D226" i="3"/>
  <c r="C226" i="3"/>
  <c r="C225" i="3" s="1"/>
  <c r="C224" i="3" s="1"/>
  <c r="F225" i="3"/>
  <c r="E222" i="3"/>
  <c r="E221" i="3" s="1"/>
  <c r="E220" i="3" s="1"/>
  <c r="E219" i="3" s="1"/>
  <c r="E214" i="3"/>
  <c r="E213" i="3" s="1"/>
  <c r="E204" i="3"/>
  <c r="E203" i="3" s="1"/>
  <c r="E200" i="3"/>
  <c r="E199" i="3" s="1"/>
  <c r="E198" i="3" s="1"/>
  <c r="E196" i="3"/>
  <c r="E195" i="3" s="1"/>
  <c r="E194" i="3" s="1"/>
  <c r="E191" i="3"/>
  <c r="E190" i="3" s="1"/>
  <c r="E189" i="3" s="1"/>
  <c r="E187" i="3"/>
  <c r="E186" i="3" s="1"/>
  <c r="E185" i="3" s="1"/>
  <c r="E180" i="3"/>
  <c r="E171" i="3"/>
  <c r="E161" i="3"/>
  <c r="E148" i="3"/>
  <c r="E144" i="3"/>
  <c r="E135" i="3"/>
  <c r="E128" i="3"/>
  <c r="E127" i="3" s="1"/>
  <c r="E125" i="3" s="1"/>
  <c r="E124" i="3" s="1"/>
  <c r="E117" i="3"/>
  <c r="E116" i="3" s="1"/>
  <c r="E115" i="3" s="1"/>
  <c r="E114" i="3" s="1"/>
  <c r="E109" i="3"/>
  <c r="E108" i="3" s="1"/>
  <c r="E107" i="3" s="1"/>
  <c r="D122" i="3"/>
  <c r="D121" i="3" s="1"/>
  <c r="D120" i="3" s="1"/>
  <c r="D119" i="3" s="1"/>
  <c r="E122" i="3"/>
  <c r="E121" i="3" s="1"/>
  <c r="E120" i="3" s="1"/>
  <c r="E119" i="3" s="1"/>
  <c r="F122" i="3"/>
  <c r="C122" i="3"/>
  <c r="C121" i="3" s="1"/>
  <c r="C120" i="3" s="1"/>
  <c r="C119" i="3" s="1"/>
  <c r="E81" i="3"/>
  <c r="E80" i="3" s="1"/>
  <c r="D76" i="3"/>
  <c r="D75" i="3" s="1"/>
  <c r="D74" i="3" s="1"/>
  <c r="D73" i="3" s="1"/>
  <c r="E76" i="3"/>
  <c r="E75" i="3" s="1"/>
  <c r="E74" i="3" s="1"/>
  <c r="E73" i="3" s="1"/>
  <c r="F76" i="3"/>
  <c r="C76" i="3"/>
  <c r="C75" i="3" s="1"/>
  <c r="C74" i="3" s="1"/>
  <c r="C73" i="3" s="1"/>
  <c r="E65" i="3"/>
  <c r="E64" i="3" s="1"/>
  <c r="E63" i="3" s="1"/>
  <c r="E62" i="3" s="1"/>
  <c r="E52" i="3"/>
  <c r="E51" i="3" s="1"/>
  <c r="E45" i="3"/>
  <c r="E44" i="3" s="1"/>
  <c r="E39" i="3"/>
  <c r="E19" i="3"/>
  <c r="E10" i="3"/>
  <c r="E9" i="3" s="1"/>
  <c r="E8" i="3" s="1"/>
  <c r="E7" i="3" s="1"/>
  <c r="E6" i="3" s="1"/>
  <c r="E5" i="3" s="1"/>
  <c r="F10" i="3"/>
  <c r="F19" i="3"/>
  <c r="F39" i="3"/>
  <c r="F45" i="3"/>
  <c r="F52" i="3"/>
  <c r="F65" i="3"/>
  <c r="F81" i="3"/>
  <c r="F117" i="3"/>
  <c r="F128" i="3"/>
  <c r="F135" i="3"/>
  <c r="F144" i="3"/>
  <c r="F148" i="3"/>
  <c r="F161" i="3"/>
  <c r="F171" i="3"/>
  <c r="F187" i="3"/>
  <c r="F191" i="3"/>
  <c r="F196" i="3"/>
  <c r="F200" i="3"/>
  <c r="F205" i="3"/>
  <c r="H205" i="3" s="1"/>
  <c r="F222" i="3"/>
  <c r="E40" i="6" l="1"/>
  <c r="H122" i="3"/>
  <c r="E202" i="3"/>
  <c r="H76" i="3"/>
  <c r="H226" i="3"/>
  <c r="G122" i="3"/>
  <c r="F75" i="3"/>
  <c r="H75" i="3" s="1"/>
  <c r="G76" i="3"/>
  <c r="E147" i="3"/>
  <c r="E146" i="3" s="1"/>
  <c r="E134" i="3"/>
  <c r="E133" i="3" s="1"/>
  <c r="E166" i="3"/>
  <c r="E165" i="3" s="1"/>
  <c r="F116" i="3"/>
  <c r="G225" i="3"/>
  <c r="G226" i="3"/>
  <c r="F109" i="3"/>
  <c r="F80" i="3"/>
  <c r="E18" i="3"/>
  <c r="E16" i="3" s="1"/>
  <c r="E106" i="3"/>
  <c r="F186" i="3"/>
  <c r="F127" i="3"/>
  <c r="E184" i="3"/>
  <c r="F224" i="3"/>
  <c r="F134" i="3"/>
  <c r="F221" i="3"/>
  <c r="F214" i="3"/>
  <c r="F204" i="3"/>
  <c r="F199" i="3"/>
  <c r="F195" i="3"/>
  <c r="F190" i="3"/>
  <c r="F180" i="3"/>
  <c r="F166" i="3"/>
  <c r="F147" i="3"/>
  <c r="F121" i="3"/>
  <c r="H121" i="3" s="1"/>
  <c r="F64" i="3"/>
  <c r="F9" i="3"/>
  <c r="F44" i="3"/>
  <c r="F51" i="3"/>
  <c r="D225" i="3"/>
  <c r="D224" i="3" s="1"/>
  <c r="F18" i="3"/>
  <c r="E193" i="3"/>
  <c r="E179" i="3"/>
  <c r="E173" i="3" s="1"/>
  <c r="E126" i="3"/>
  <c r="E78" i="3"/>
  <c r="E55" i="3" s="1"/>
  <c r="E79" i="3"/>
  <c r="E49" i="3"/>
  <c r="E50" i="3"/>
  <c r="E42" i="3"/>
  <c r="E43" i="3"/>
  <c r="D174" i="6"/>
  <c r="F174" i="6"/>
  <c r="H174" i="6" s="1"/>
  <c r="C174" i="6"/>
  <c r="D61" i="6"/>
  <c r="F61" i="6"/>
  <c r="C61" i="6"/>
  <c r="D54" i="6"/>
  <c r="F54" i="6"/>
  <c r="H54" i="6" s="1"/>
  <c r="C54" i="6"/>
  <c r="D87" i="6"/>
  <c r="F87" i="6"/>
  <c r="C87" i="6"/>
  <c r="D96" i="6"/>
  <c r="F96" i="6"/>
  <c r="H96" i="6" s="1"/>
  <c r="C96" i="6"/>
  <c r="D77" i="6"/>
  <c r="D76" i="6" s="1"/>
  <c r="F77" i="6"/>
  <c r="C77" i="6"/>
  <c r="C76" i="6" s="1"/>
  <c r="F74" i="6"/>
  <c r="C16" i="6"/>
  <c r="G16" i="6" s="1"/>
  <c r="C18" i="6"/>
  <c r="G18" i="6" s="1"/>
  <c r="F82" i="4"/>
  <c r="H82" i="4" s="1"/>
  <c r="C82" i="4"/>
  <c r="C81" i="4" s="1"/>
  <c r="F21" i="4"/>
  <c r="H21" i="4" s="1"/>
  <c r="C21" i="4"/>
  <c r="F74" i="3" l="1"/>
  <c r="H74" i="3" s="1"/>
  <c r="H225" i="3"/>
  <c r="H77" i="6"/>
  <c r="H61" i="6"/>
  <c r="H87" i="6"/>
  <c r="F164" i="3"/>
  <c r="F185" i="3"/>
  <c r="F179" i="3"/>
  <c r="F173" i="3" s="1"/>
  <c r="H224" i="3"/>
  <c r="E164" i="3"/>
  <c r="G121" i="3"/>
  <c r="F79" i="3"/>
  <c r="G74" i="3"/>
  <c r="G75" i="3"/>
  <c r="E132" i="3"/>
  <c r="F165" i="3"/>
  <c r="E54" i="3"/>
  <c r="E17" i="3"/>
  <c r="F78" i="3"/>
  <c r="F115" i="3"/>
  <c r="G224" i="3"/>
  <c r="F108" i="3"/>
  <c r="F133" i="3"/>
  <c r="F126" i="3"/>
  <c r="F43" i="3"/>
  <c r="F50" i="3"/>
  <c r="F125" i="3"/>
  <c r="G96" i="6"/>
  <c r="G174" i="6"/>
  <c r="G77" i="6"/>
  <c r="G61" i="6"/>
  <c r="G54" i="6"/>
  <c r="G87" i="6"/>
  <c r="G82" i="4"/>
  <c r="G21" i="4"/>
  <c r="F81" i="4"/>
  <c r="H81" i="4" s="1"/>
  <c r="F76" i="6"/>
  <c r="H76" i="6" s="1"/>
  <c r="F220" i="3"/>
  <c r="F213" i="3"/>
  <c r="F203" i="3"/>
  <c r="F198" i="3"/>
  <c r="F194" i="3"/>
  <c r="F189" i="3"/>
  <c r="F146" i="3"/>
  <c r="F120" i="3"/>
  <c r="H120" i="3" s="1"/>
  <c r="F63" i="3"/>
  <c r="F8" i="3"/>
  <c r="F42" i="3"/>
  <c r="F49" i="3"/>
  <c r="F16" i="3"/>
  <c r="F17" i="3"/>
  <c r="E15" i="3"/>
  <c r="E14" i="3" s="1"/>
  <c r="C148" i="3"/>
  <c r="G148" i="3" s="1"/>
  <c r="D148" i="3"/>
  <c r="H148" i="3" s="1"/>
  <c r="D161" i="3"/>
  <c r="H161" i="3" s="1"/>
  <c r="C161" i="3"/>
  <c r="G161" i="3" s="1"/>
  <c r="F73" i="3" l="1"/>
  <c r="F202" i="3"/>
  <c r="E130" i="3"/>
  <c r="E233" i="3" s="1"/>
  <c r="G120" i="3"/>
  <c r="F124" i="3"/>
  <c r="F107" i="3"/>
  <c r="F114" i="3"/>
  <c r="G76" i="6"/>
  <c r="G81" i="4"/>
  <c r="F219" i="3"/>
  <c r="F193" i="3"/>
  <c r="F184" i="3"/>
  <c r="F132" i="3"/>
  <c r="F119" i="3"/>
  <c r="H119" i="3" s="1"/>
  <c r="F62" i="3"/>
  <c r="F7" i="3"/>
  <c r="F15" i="3"/>
  <c r="F55" i="3" l="1"/>
  <c r="G73" i="3"/>
  <c r="H73" i="3"/>
  <c r="G119" i="3"/>
  <c r="F106" i="3"/>
  <c r="F6" i="3"/>
  <c r="F14" i="3"/>
  <c r="F54" i="3" l="1"/>
  <c r="F130" i="3"/>
  <c r="F5" i="3"/>
  <c r="D134" i="6"/>
  <c r="C134" i="6"/>
  <c r="C86" i="6"/>
  <c r="D177" i="6"/>
  <c r="D173" i="6" s="1"/>
  <c r="D172" i="6" s="1"/>
  <c r="F177" i="6"/>
  <c r="C177" i="6"/>
  <c r="D143" i="6"/>
  <c r="F143" i="6"/>
  <c r="H143" i="6" s="1"/>
  <c r="C143" i="6"/>
  <c r="D147" i="6"/>
  <c r="F147" i="6"/>
  <c r="C147" i="6"/>
  <c r="D153" i="6"/>
  <c r="F153" i="6"/>
  <c r="C153" i="6"/>
  <c r="D163" i="6"/>
  <c r="F163" i="6"/>
  <c r="C163" i="6"/>
  <c r="D169" i="6"/>
  <c r="D168" i="6" s="1"/>
  <c r="F169" i="6"/>
  <c r="H169" i="6" s="1"/>
  <c r="C169" i="6"/>
  <c r="C168" i="6" s="1"/>
  <c r="D112" i="6"/>
  <c r="F112" i="6"/>
  <c r="C112" i="6"/>
  <c r="F110" i="6"/>
  <c r="D110" i="6"/>
  <c r="C110" i="6"/>
  <c r="F108" i="6"/>
  <c r="D108" i="6"/>
  <c r="C108" i="6"/>
  <c r="D89" i="6"/>
  <c r="D86" i="6" s="1"/>
  <c r="F89" i="6"/>
  <c r="D101" i="6"/>
  <c r="D100" i="6" s="1"/>
  <c r="F101" i="6"/>
  <c r="D104" i="6"/>
  <c r="D103" i="6" s="1"/>
  <c r="F104" i="6"/>
  <c r="H104" i="6" s="1"/>
  <c r="C104" i="6"/>
  <c r="C103" i="6" s="1"/>
  <c r="C101" i="6"/>
  <c r="C100" i="6" s="1"/>
  <c r="H153" i="6" l="1"/>
  <c r="H124" i="6"/>
  <c r="H112" i="6"/>
  <c r="H110" i="6"/>
  <c r="H89" i="6"/>
  <c r="H108" i="6"/>
  <c r="H147" i="6"/>
  <c r="H101" i="6"/>
  <c r="H163" i="6"/>
  <c r="H177" i="6"/>
  <c r="H135" i="6"/>
  <c r="G135" i="6"/>
  <c r="G110" i="6"/>
  <c r="G153" i="6"/>
  <c r="G115" i="6"/>
  <c r="G104" i="6"/>
  <c r="G89" i="6"/>
  <c r="G108" i="6"/>
  <c r="G163" i="6"/>
  <c r="G177" i="6"/>
  <c r="G112" i="6"/>
  <c r="G124" i="6"/>
  <c r="G169" i="6"/>
  <c r="G143" i="6"/>
  <c r="G101" i="6"/>
  <c r="G147" i="6"/>
  <c r="F134" i="6"/>
  <c r="H134" i="6" s="1"/>
  <c r="F168" i="6"/>
  <c r="H168" i="6" s="1"/>
  <c r="F103" i="6"/>
  <c r="H103" i="6" s="1"/>
  <c r="F86" i="6"/>
  <c r="H86" i="6" s="1"/>
  <c r="F233" i="3"/>
  <c r="C173" i="6"/>
  <c r="C172" i="6" s="1"/>
  <c r="F173" i="6"/>
  <c r="H173" i="6" s="1"/>
  <c r="C114" i="6"/>
  <c r="F114" i="6"/>
  <c r="D114" i="6"/>
  <c r="C107" i="6"/>
  <c r="F142" i="6"/>
  <c r="D142" i="6"/>
  <c r="D141" i="6" s="1"/>
  <c r="F107" i="6"/>
  <c r="D107" i="6"/>
  <c r="C142" i="6"/>
  <c r="C141" i="6" s="1"/>
  <c r="F100" i="6"/>
  <c r="H100" i="6" s="1"/>
  <c r="C85" i="6"/>
  <c r="D85" i="6"/>
  <c r="D74" i="6"/>
  <c r="H74" i="6" s="1"/>
  <c r="C74" i="6"/>
  <c r="G74" i="6" s="1"/>
  <c r="D69" i="6"/>
  <c r="F69" i="6"/>
  <c r="C69" i="6"/>
  <c r="D50" i="6"/>
  <c r="F50" i="6"/>
  <c r="C50" i="6"/>
  <c r="C33" i="6"/>
  <c r="G33" i="6" s="1"/>
  <c r="H114" i="6" l="1"/>
  <c r="H69" i="6"/>
  <c r="H50" i="6"/>
  <c r="H107" i="6"/>
  <c r="H142" i="6"/>
  <c r="G173" i="6"/>
  <c r="G103" i="6"/>
  <c r="G134" i="6"/>
  <c r="G69" i="6"/>
  <c r="G107" i="6"/>
  <c r="G50" i="6"/>
  <c r="G100" i="6"/>
  <c r="G114" i="6"/>
  <c r="G168" i="6"/>
  <c r="G142" i="6"/>
  <c r="G86" i="6"/>
  <c r="F141" i="6"/>
  <c r="H141" i="6" s="1"/>
  <c r="C106" i="6"/>
  <c r="F106" i="6"/>
  <c r="D106" i="6"/>
  <c r="F172" i="6"/>
  <c r="H172" i="6" s="1"/>
  <c r="F85" i="6"/>
  <c r="H85" i="6" s="1"/>
  <c r="F83" i="6"/>
  <c r="D83" i="6"/>
  <c r="D79" i="6" s="1"/>
  <c r="C83" i="6"/>
  <c r="C79" i="6" s="1"/>
  <c r="D73" i="6"/>
  <c r="C73" i="6"/>
  <c r="F45" i="6"/>
  <c r="D45" i="6"/>
  <c r="H45" i="6" s="1"/>
  <c r="C45" i="6"/>
  <c r="F43" i="6"/>
  <c r="D43" i="6"/>
  <c r="C43" i="6"/>
  <c r="C30" i="6"/>
  <c r="G30" i="6" s="1"/>
  <c r="C24" i="6"/>
  <c r="G24" i="6" s="1"/>
  <c r="C21" i="6"/>
  <c r="G21" i="6" s="1"/>
  <c r="C13" i="6"/>
  <c r="G13" i="6" s="1"/>
  <c r="C7" i="6"/>
  <c r="C5" i="6" l="1"/>
  <c r="H47" i="6"/>
  <c r="H43" i="6"/>
  <c r="H83" i="6"/>
  <c r="F79" i="6"/>
  <c r="H79" i="6" s="1"/>
  <c r="H106" i="6"/>
  <c r="G5" i="6"/>
  <c r="G7" i="6"/>
  <c r="G47" i="6"/>
  <c r="G141" i="6"/>
  <c r="G45" i="6"/>
  <c r="G83" i="6"/>
  <c r="G106" i="6"/>
  <c r="G43" i="6"/>
  <c r="G85" i="6"/>
  <c r="G172" i="6"/>
  <c r="F42" i="6"/>
  <c r="C42" i="6"/>
  <c r="D42" i="6"/>
  <c r="F49" i="6"/>
  <c r="D49" i="6"/>
  <c r="C49" i="6"/>
  <c r="F73" i="6"/>
  <c r="H73" i="6" s="1"/>
  <c r="F77" i="4"/>
  <c r="H77" i="4" s="1"/>
  <c r="C77" i="4"/>
  <c r="C76" i="4" s="1"/>
  <c r="D39" i="4"/>
  <c r="H39" i="4" s="1"/>
  <c r="F39" i="4"/>
  <c r="C39" i="4"/>
  <c r="D41" i="4"/>
  <c r="F41" i="4"/>
  <c r="C41" i="4"/>
  <c r="D46" i="4"/>
  <c r="F46" i="4"/>
  <c r="C46" i="4"/>
  <c r="D51" i="4"/>
  <c r="F51" i="4"/>
  <c r="C51" i="4"/>
  <c r="F58" i="4"/>
  <c r="H58" i="4" s="1"/>
  <c r="C58" i="4"/>
  <c r="F86" i="4"/>
  <c r="H86" i="4" s="1"/>
  <c r="D90" i="4"/>
  <c r="F90" i="4"/>
  <c r="C86" i="4"/>
  <c r="C90" i="4"/>
  <c r="H51" i="4" l="1"/>
  <c r="H46" i="4"/>
  <c r="H41" i="4"/>
  <c r="H42" i="6"/>
  <c r="H49" i="6"/>
  <c r="D85" i="4"/>
  <c r="H90" i="4"/>
  <c r="D84" i="4"/>
  <c r="G49" i="6"/>
  <c r="G42" i="6"/>
  <c r="G73" i="6"/>
  <c r="G58" i="4"/>
  <c r="G43" i="4"/>
  <c r="G86" i="4"/>
  <c r="G41" i="4"/>
  <c r="G90" i="4"/>
  <c r="G46" i="4"/>
  <c r="G77" i="4"/>
  <c r="G51" i="4"/>
  <c r="G39" i="4"/>
  <c r="F76" i="4"/>
  <c r="H76" i="4" s="1"/>
  <c r="D41" i="6"/>
  <c r="C85" i="4"/>
  <c r="C84" i="4" s="1"/>
  <c r="F41" i="6"/>
  <c r="F40" i="6" s="1"/>
  <c r="C45" i="4"/>
  <c r="C38" i="4"/>
  <c r="F85" i="4"/>
  <c r="G85" i="4" s="1"/>
  <c r="F45" i="4"/>
  <c r="D45" i="4"/>
  <c r="F38" i="4"/>
  <c r="D38" i="4"/>
  <c r="F10" i="4"/>
  <c r="F29" i="4"/>
  <c r="H29" i="4" s="1"/>
  <c r="F26" i="4"/>
  <c r="H26" i="4" s="1"/>
  <c r="F18" i="4"/>
  <c r="H18" i="4" s="1"/>
  <c r="F15" i="4"/>
  <c r="H15" i="4" s="1"/>
  <c r="C29" i="4"/>
  <c r="C28" i="4" s="1"/>
  <c r="C26" i="4"/>
  <c r="C25" i="4" s="1"/>
  <c r="C23" i="4"/>
  <c r="C18" i="4"/>
  <c r="C15" i="4"/>
  <c r="C14" i="4" s="1"/>
  <c r="C10" i="4"/>
  <c r="C9" i="4" s="1"/>
  <c r="H85" i="4" l="1"/>
  <c r="H45" i="4"/>
  <c r="H38" i="4"/>
  <c r="F9" i="4"/>
  <c r="H9" i="4" s="1"/>
  <c r="H10" i="4"/>
  <c r="D40" i="6"/>
  <c r="H40" i="6" s="1"/>
  <c r="H41" i="6"/>
  <c r="G38" i="4"/>
  <c r="G29" i="4"/>
  <c r="G15" i="4"/>
  <c r="G45" i="4"/>
  <c r="G26" i="4"/>
  <c r="G10" i="4"/>
  <c r="C20" i="4"/>
  <c r="G23" i="4"/>
  <c r="G18" i="4"/>
  <c r="G76" i="4"/>
  <c r="F84" i="4"/>
  <c r="H84" i="4" s="1"/>
  <c r="F37" i="4"/>
  <c r="C37" i="4"/>
  <c r="F20" i="4"/>
  <c r="H20" i="4" s="1"/>
  <c r="D37" i="4"/>
  <c r="F28" i="4"/>
  <c r="H28" i="4" s="1"/>
  <c r="F14" i="4"/>
  <c r="H14" i="4" s="1"/>
  <c r="F17" i="4"/>
  <c r="H17" i="4" s="1"/>
  <c r="F25" i="4"/>
  <c r="H25" i="4" s="1"/>
  <c r="C17" i="4"/>
  <c r="H37" i="4" l="1"/>
  <c r="G28" i="4"/>
  <c r="G25" i="4"/>
  <c r="G9" i="4"/>
  <c r="G37" i="4"/>
  <c r="G17" i="4"/>
  <c r="G14" i="4"/>
  <c r="G20" i="4"/>
  <c r="G84" i="4"/>
  <c r="F8" i="4"/>
  <c r="C8" i="4"/>
  <c r="C7" i="4" s="1"/>
  <c r="D36" i="4"/>
  <c r="C36" i="4"/>
  <c r="F7" i="4" l="1"/>
  <c r="H7" i="4" s="1"/>
  <c r="H8" i="4"/>
  <c r="G8" i="4"/>
  <c r="G7" i="4" s="1"/>
  <c r="F36" i="4"/>
  <c r="H36" i="4" s="1"/>
  <c r="G205" i="3"/>
  <c r="D117" i="3"/>
  <c r="C117" i="3"/>
  <c r="G117" i="3" s="1"/>
  <c r="G110" i="3"/>
  <c r="D222" i="3"/>
  <c r="H222" i="3" s="1"/>
  <c r="C222" i="3"/>
  <c r="D214" i="3"/>
  <c r="D200" i="3"/>
  <c r="C200" i="3"/>
  <c r="G200" i="3" s="1"/>
  <c r="D196" i="3"/>
  <c r="C196" i="3"/>
  <c r="D191" i="3"/>
  <c r="C191" i="3"/>
  <c r="D187" i="3"/>
  <c r="C187" i="3"/>
  <c r="D171" i="3"/>
  <c r="H171" i="3" s="1"/>
  <c r="C171" i="3"/>
  <c r="G171" i="3" s="1"/>
  <c r="G167" i="3"/>
  <c r="D144" i="3"/>
  <c r="H144" i="3" s="1"/>
  <c r="C144" i="3"/>
  <c r="G144" i="3" s="1"/>
  <c r="D135" i="3"/>
  <c r="H135" i="3" s="1"/>
  <c r="C135" i="3"/>
  <c r="G135" i="3" s="1"/>
  <c r="D128" i="3"/>
  <c r="C128" i="3"/>
  <c r="G128" i="3" s="1"/>
  <c r="D81" i="3"/>
  <c r="C81" i="3"/>
  <c r="G81" i="3" s="1"/>
  <c r="D65" i="3"/>
  <c r="C65" i="3"/>
  <c r="G65" i="3" s="1"/>
  <c r="D52" i="3"/>
  <c r="C52" i="3"/>
  <c r="G52" i="3" s="1"/>
  <c r="D45" i="3"/>
  <c r="C45" i="3"/>
  <c r="D39" i="3"/>
  <c r="H39" i="3" s="1"/>
  <c r="C39" i="3"/>
  <c r="G39" i="3" s="1"/>
  <c r="D19" i="3"/>
  <c r="H19" i="3" s="1"/>
  <c r="C19" i="3"/>
  <c r="G19" i="3" s="1"/>
  <c r="D10" i="3"/>
  <c r="C10" i="3"/>
  <c r="D116" i="3" l="1"/>
  <c r="H117" i="3"/>
  <c r="D190" i="3"/>
  <c r="H191" i="3"/>
  <c r="D199" i="3"/>
  <c r="H200" i="3"/>
  <c r="D9" i="3"/>
  <c r="H10" i="3"/>
  <c r="D51" i="3"/>
  <c r="H51" i="3" s="1"/>
  <c r="H52" i="3"/>
  <c r="D80" i="3"/>
  <c r="D78" i="3" s="1"/>
  <c r="H81" i="3"/>
  <c r="D44" i="3"/>
  <c r="H44" i="3" s="1"/>
  <c r="H45" i="3"/>
  <c r="D64" i="3"/>
  <c r="H65" i="3"/>
  <c r="D127" i="3"/>
  <c r="H128" i="3"/>
  <c r="D213" i="3"/>
  <c r="H213" i="3" s="1"/>
  <c r="H214" i="3"/>
  <c r="D109" i="3"/>
  <c r="H110" i="3"/>
  <c r="D186" i="3"/>
  <c r="H187" i="3"/>
  <c r="D195" i="3"/>
  <c r="H196" i="3"/>
  <c r="C204" i="3"/>
  <c r="G204" i="3" s="1"/>
  <c r="C186" i="3"/>
  <c r="G187" i="3"/>
  <c r="C195" i="3"/>
  <c r="G196" i="3"/>
  <c r="C44" i="3"/>
  <c r="C42" i="3" s="1"/>
  <c r="G42" i="3" s="1"/>
  <c r="G45" i="3"/>
  <c r="C64" i="3"/>
  <c r="G64" i="3" s="1"/>
  <c r="C221" i="3"/>
  <c r="G222" i="3"/>
  <c r="C116" i="3"/>
  <c r="G116" i="3" s="1"/>
  <c r="C190" i="3"/>
  <c r="G191" i="3"/>
  <c r="C180" i="3"/>
  <c r="C179" i="3" s="1"/>
  <c r="G179" i="3" s="1"/>
  <c r="G181" i="3"/>
  <c r="C9" i="3"/>
  <c r="G10" i="3"/>
  <c r="C51" i="3"/>
  <c r="G51" i="3" s="1"/>
  <c r="C80" i="3"/>
  <c r="G80" i="3" s="1"/>
  <c r="C214" i="3"/>
  <c r="G215" i="3"/>
  <c r="C109" i="3"/>
  <c r="G109" i="3" s="1"/>
  <c r="G36" i="4"/>
  <c r="D204" i="3"/>
  <c r="C134" i="3"/>
  <c r="C166" i="3"/>
  <c r="D147" i="3"/>
  <c r="H147" i="3" s="1"/>
  <c r="D50" i="3"/>
  <c r="H50" i="3" s="1"/>
  <c r="D49" i="3"/>
  <c r="H49" i="3" s="1"/>
  <c r="C199" i="3"/>
  <c r="D134" i="3"/>
  <c r="H134" i="3" s="1"/>
  <c r="D180" i="3"/>
  <c r="H180" i="3" s="1"/>
  <c r="C18" i="3"/>
  <c r="G18" i="3" s="1"/>
  <c r="C127" i="3"/>
  <c r="G127" i="3" s="1"/>
  <c r="D18" i="3"/>
  <c r="H18" i="3" s="1"/>
  <c r="D125" i="3"/>
  <c r="H125" i="3" s="1"/>
  <c r="D166" i="3"/>
  <c r="H166" i="3" s="1"/>
  <c r="D221" i="3"/>
  <c r="H221" i="3" s="1"/>
  <c r="C147" i="3"/>
  <c r="G147" i="3" s="1"/>
  <c r="D42" i="3" l="1"/>
  <c r="H42" i="3" s="1"/>
  <c r="D43" i="3"/>
  <c r="H43" i="3" s="1"/>
  <c r="H78" i="3"/>
  <c r="D185" i="3"/>
  <c r="H186" i="3"/>
  <c r="D63" i="3"/>
  <c r="H64" i="3"/>
  <c r="D79" i="3"/>
  <c r="H79" i="3" s="1"/>
  <c r="H80" i="3"/>
  <c r="D8" i="3"/>
  <c r="H9" i="3"/>
  <c r="D189" i="3"/>
  <c r="H189" i="3" s="1"/>
  <c r="H190" i="3"/>
  <c r="D203" i="3"/>
  <c r="H204" i="3"/>
  <c r="D194" i="3"/>
  <c r="H195" i="3"/>
  <c r="D108" i="3"/>
  <c r="H109" i="3"/>
  <c r="D126" i="3"/>
  <c r="H126" i="3" s="1"/>
  <c r="H127" i="3"/>
  <c r="D198" i="3"/>
  <c r="H198" i="3" s="1"/>
  <c r="H199" i="3"/>
  <c r="D115" i="3"/>
  <c r="H116" i="3"/>
  <c r="G199" i="3"/>
  <c r="C198" i="3"/>
  <c r="C203" i="3"/>
  <c r="C79" i="3"/>
  <c r="G79" i="3" s="1"/>
  <c r="C133" i="3"/>
  <c r="G133" i="3" s="1"/>
  <c r="G134" i="3"/>
  <c r="C108" i="3"/>
  <c r="G108" i="3" s="1"/>
  <c r="C8" i="3"/>
  <c r="G9" i="3"/>
  <c r="C189" i="3"/>
  <c r="G189" i="3" s="1"/>
  <c r="G190" i="3"/>
  <c r="C220" i="3"/>
  <c r="G221" i="3"/>
  <c r="C43" i="3"/>
  <c r="G43" i="3" s="1"/>
  <c r="G44" i="3"/>
  <c r="C194" i="3"/>
  <c r="G194" i="3" s="1"/>
  <c r="G195" i="3"/>
  <c r="C213" i="3"/>
  <c r="G214" i="3"/>
  <c r="C49" i="3"/>
  <c r="G49" i="3" s="1"/>
  <c r="G173" i="3"/>
  <c r="G180" i="3"/>
  <c r="C78" i="3"/>
  <c r="G78" i="3" s="1"/>
  <c r="C50" i="3"/>
  <c r="G50" i="3" s="1"/>
  <c r="C165" i="3"/>
  <c r="G165" i="3" s="1"/>
  <c r="G166" i="3"/>
  <c r="C115" i="3"/>
  <c r="G115" i="3" s="1"/>
  <c r="C63" i="3"/>
  <c r="G63" i="3" s="1"/>
  <c r="C185" i="3"/>
  <c r="G186" i="3"/>
  <c r="D146" i="3"/>
  <c r="H146" i="3" s="1"/>
  <c r="C164" i="3"/>
  <c r="G164" i="3" s="1"/>
  <c r="C146" i="3"/>
  <c r="G146" i="3" s="1"/>
  <c r="D133" i="3"/>
  <c r="H133" i="3" s="1"/>
  <c r="G198" i="3"/>
  <c r="D220" i="3"/>
  <c r="H220" i="3" s="1"/>
  <c r="D179" i="3"/>
  <c r="D124" i="3"/>
  <c r="C126" i="3"/>
  <c r="G126" i="3" s="1"/>
  <c r="C125" i="3"/>
  <c r="G125" i="3" s="1"/>
  <c r="C17" i="3"/>
  <c r="G17" i="3" s="1"/>
  <c r="C16" i="3"/>
  <c r="D164" i="3"/>
  <c r="H164" i="3" s="1"/>
  <c r="D165" i="3"/>
  <c r="H165" i="3" s="1"/>
  <c r="D17" i="3"/>
  <c r="H17" i="3" s="1"/>
  <c r="D16" i="3"/>
  <c r="H179" i="3" l="1"/>
  <c r="D173" i="3"/>
  <c r="H173" i="3" s="1"/>
  <c r="H124" i="3"/>
  <c r="G203" i="3"/>
  <c r="C202" i="3"/>
  <c r="G202" i="3" s="1"/>
  <c r="D114" i="3"/>
  <c r="H114" i="3" s="1"/>
  <c r="H115" i="3"/>
  <c r="H194" i="3"/>
  <c r="D193" i="3"/>
  <c r="H193" i="3" s="1"/>
  <c r="H185" i="3"/>
  <c r="D184" i="3"/>
  <c r="H184" i="3" s="1"/>
  <c r="D15" i="3"/>
  <c r="H15" i="3" s="1"/>
  <c r="H16" i="3"/>
  <c r="D107" i="3"/>
  <c r="H108" i="3"/>
  <c r="D202" i="3"/>
  <c r="H202" i="3" s="1"/>
  <c r="H203" i="3"/>
  <c r="H8" i="3"/>
  <c r="D7" i="3"/>
  <c r="D62" i="3"/>
  <c r="D55" i="3" s="1"/>
  <c r="H55" i="3" s="1"/>
  <c r="H63" i="3"/>
  <c r="G213" i="3"/>
  <c r="G185" i="3"/>
  <c r="C184" i="3"/>
  <c r="G184" i="3" s="1"/>
  <c r="C114" i="3"/>
  <c r="G114" i="3" s="1"/>
  <c r="C107" i="3"/>
  <c r="G107" i="3" s="1"/>
  <c r="C15" i="3"/>
  <c r="G15" i="3" s="1"/>
  <c r="G16" i="3"/>
  <c r="C62" i="3"/>
  <c r="C219" i="3"/>
  <c r="G219" i="3" s="1"/>
  <c r="G220" i="3"/>
  <c r="G8" i="3"/>
  <c r="C7" i="3"/>
  <c r="D219" i="3"/>
  <c r="H219" i="3" s="1"/>
  <c r="C124" i="3"/>
  <c r="G124" i="3" s="1"/>
  <c r="C193" i="3"/>
  <c r="G193" i="3" s="1"/>
  <c r="D132" i="3"/>
  <c r="H132" i="3" s="1"/>
  <c r="C132" i="3"/>
  <c r="H62" i="3" l="1"/>
  <c r="H7" i="3"/>
  <c r="D6" i="3"/>
  <c r="D106" i="3"/>
  <c r="H106" i="3" s="1"/>
  <c r="H107" i="3"/>
  <c r="G55" i="3"/>
  <c r="G62" i="3"/>
  <c r="C106" i="3"/>
  <c r="G106" i="3" s="1"/>
  <c r="G7" i="3"/>
  <c r="C6" i="3"/>
  <c r="G131" i="3"/>
  <c r="G132" i="3"/>
  <c r="H131" i="3"/>
  <c r="C14" i="3"/>
  <c r="G14" i="3" s="1"/>
  <c r="D14" i="3"/>
  <c r="H14" i="3" s="1"/>
  <c r="H6" i="3" l="1"/>
  <c r="D5" i="3"/>
  <c r="H5" i="3" s="1"/>
  <c r="D54" i="3"/>
  <c r="H54" i="3" s="1"/>
  <c r="G6" i="3"/>
  <c r="C5" i="3"/>
  <c r="G5" i="3" s="1"/>
  <c r="C54" i="3"/>
  <c r="G54" i="3" s="1"/>
  <c r="C130" i="3"/>
  <c r="G130" i="3" s="1"/>
  <c r="D130" i="3"/>
  <c r="H130" i="3" s="1"/>
  <c r="C233" i="3" l="1"/>
  <c r="G233" i="3" s="1"/>
  <c r="D233" i="3"/>
  <c r="H233" i="3" s="1"/>
  <c r="G79" i="6"/>
  <c r="C41" i="6"/>
  <c r="G41" i="6" s="1"/>
  <c r="C40" i="6" l="1"/>
  <c r="G40" i="6" s="1"/>
</calcChain>
</file>

<file path=xl/sharedStrings.xml><?xml version="1.0" encoding="utf-8"?>
<sst xmlns="http://schemas.openxmlformats.org/spreadsheetml/2006/main" count="638" uniqueCount="246">
  <si>
    <t>Glavni program P52</t>
  </si>
  <si>
    <t>Program P521001</t>
  </si>
  <si>
    <t>POTICANJE KORIŠTENJA SREDSTAVA EU</t>
  </si>
  <si>
    <t>Tekući projekt T100011</t>
  </si>
  <si>
    <t>NOVA ŠKOSKA ŠHEMA VOĆA I POVRĆA, TE MLIJEKA I MLIJEČNIH PROIZVODA</t>
  </si>
  <si>
    <t>Izvor 5.Đ.</t>
  </si>
  <si>
    <t>Ministarstvo poljoprivrede</t>
  </si>
  <si>
    <t>RASHODI POSLOVANJA</t>
  </si>
  <si>
    <t>Materijalni rashodi</t>
  </si>
  <si>
    <t>Materijal i sirovine (mlijeko)</t>
  </si>
  <si>
    <t>Materijal i sirovine (voće)</t>
  </si>
  <si>
    <t>Glavni program P15</t>
  </si>
  <si>
    <t>Program P151001</t>
  </si>
  <si>
    <t>MINIMALNI STANDARD U OSNOVNOM ŠKOLSTVU - MATERIJALNI I FINANCIJSKI RASHODI</t>
  </si>
  <si>
    <t xml:space="preserve">Aktivnost A100001 </t>
  </si>
  <si>
    <t>Izvor 4.1.</t>
  </si>
  <si>
    <t>Decentralizirana sredstva -OŠ</t>
  </si>
  <si>
    <t>Službena putovanja</t>
  </si>
  <si>
    <t>Stručno usavršavanje zaposlenika</t>
  </si>
  <si>
    <t>Nakn.za korišt.priv.autom.u služb.svrhe</t>
  </si>
  <si>
    <t>Uredski materijal i ostali mater.rashodi</t>
  </si>
  <si>
    <t xml:space="preserve">Energija                                               </t>
  </si>
  <si>
    <t>Sitni inventar i auto gume</t>
  </si>
  <si>
    <t>Službena, radna i zašt.odjeća i obuća</t>
  </si>
  <si>
    <t>Usluge telefona, pošte i prijevoza</t>
  </si>
  <si>
    <t>Komunalne usluge</t>
  </si>
  <si>
    <t>Zakupnine i najamnine</t>
  </si>
  <si>
    <t xml:space="preserve">Zdravstvene i veterinarske usluge            </t>
  </si>
  <si>
    <t>Intelektualne i osobne usluge</t>
  </si>
  <si>
    <t>Računalne usluge</t>
  </si>
  <si>
    <t>Ostale usluge</t>
  </si>
  <si>
    <t>Reprezentacija</t>
  </si>
  <si>
    <t>Članarine</t>
  </si>
  <si>
    <t>Pristojbe i naknade</t>
  </si>
  <si>
    <t>Ostali nespomenuti rashodi poslovanja</t>
  </si>
  <si>
    <t>Financijski  rashodi</t>
  </si>
  <si>
    <t>Bankarske usl. i usl.platnog prometa</t>
  </si>
  <si>
    <t>Zatezne kamate</t>
  </si>
  <si>
    <t xml:space="preserve">Aktivnost A100002 </t>
  </si>
  <si>
    <t>TEKUĆE I INVESTICIJSKO ODRŽAVANJE - minimalni standard</t>
  </si>
  <si>
    <t>Mater.i dijelovi za tek. i invest.održavanje</t>
  </si>
  <si>
    <t>Usluge tekućeg i invest.održavanja</t>
  </si>
  <si>
    <t xml:space="preserve">Aktivnost A100003 </t>
  </si>
  <si>
    <t>ENERGENTI</t>
  </si>
  <si>
    <t>Izvor 1.1.</t>
  </si>
  <si>
    <t>Opći prihodi i primici</t>
  </si>
  <si>
    <t>Glavni program P17</t>
  </si>
  <si>
    <t>Program P171001</t>
  </si>
  <si>
    <t>POJAČANI STANDARD U ŠKOLSTVU - potrebe iznad minimalnog standarda</t>
  </si>
  <si>
    <t>Tekući projekt T100003</t>
  </si>
  <si>
    <t>NATJECANJA</t>
  </si>
  <si>
    <t>Naknade za rad povjerenstava i sl.</t>
  </si>
  <si>
    <t xml:space="preserve">Tekući projekt  T100041  </t>
  </si>
  <si>
    <t>E-TEHNIČAR</t>
  </si>
  <si>
    <t>Rashodi za zaposlene</t>
  </si>
  <si>
    <t>Plaće za redovan rad</t>
  </si>
  <si>
    <t>Ostali rashodi za zaposlene</t>
  </si>
  <si>
    <t>Doprinosi za obvezno zdravstv.osiguranje</t>
  </si>
  <si>
    <t>Naknade za prijevoz,za rad na terenu i odv.ž.</t>
  </si>
  <si>
    <t xml:space="preserve">Program  P171002  </t>
  </si>
  <si>
    <t>KAPITALNO ULAGANJE</t>
  </si>
  <si>
    <t xml:space="preserve">Tekući projekt T100001 </t>
  </si>
  <si>
    <t>OPREMA ŠKOLA</t>
  </si>
  <si>
    <t>Rashodi za nabavu nefinancijske imovine</t>
  </si>
  <si>
    <t>Rashodi za nabavu proiz.dugotr.imov.</t>
  </si>
  <si>
    <t>Uredska oprema i namještaj</t>
  </si>
  <si>
    <t xml:space="preserve">Program  P171003  </t>
  </si>
  <si>
    <t>TEKUĆE I INVESTICIJSKO ODRŽAVANJE U ŠKOLSTVU</t>
  </si>
  <si>
    <t>Glavni progam P63</t>
  </si>
  <si>
    <t>Program 1001</t>
  </si>
  <si>
    <t>PROGRAMI OSNOVNIH ŠKOLA IZVAN ŽUPANIJSKOG PRORAČUNA</t>
  </si>
  <si>
    <t>Izvor 4.L.</t>
  </si>
  <si>
    <t>Prihodi za posebne namjene - OŠ</t>
  </si>
  <si>
    <t>Premije osiguranja</t>
  </si>
  <si>
    <t>Ostali nespomenuti financijski rashodi</t>
  </si>
  <si>
    <t>Izvor 5.K.</t>
  </si>
  <si>
    <t>Pomoći</t>
  </si>
  <si>
    <t>Troškovi sudskih postupaka</t>
  </si>
  <si>
    <t>ADMINISTRATIVNO, TEHNIČKO I STRUČNO OSOBLJE</t>
  </si>
  <si>
    <t>Rashodi poslovanja</t>
  </si>
  <si>
    <t>Naknade za prijevoz zaposl.,rad na terenu</t>
  </si>
  <si>
    <t>Tekući projekt  T100002</t>
  </si>
  <si>
    <t xml:space="preserve">Tekući projekt T100003 </t>
  </si>
  <si>
    <t>ŠKOLSKA KUHINJA</t>
  </si>
  <si>
    <t>Materijal i sirovine (namirnice)</t>
  </si>
  <si>
    <t xml:space="preserve">Tekući projekt T100010 </t>
  </si>
  <si>
    <t>OSTALE IZVANŠKOLSKE AKTIVNOSTI</t>
  </si>
  <si>
    <t xml:space="preserve">Tekući projekt T1000012 </t>
  </si>
  <si>
    <t>Izvor 3.7.</t>
  </si>
  <si>
    <t>Vlastiti prihodi - višak 922</t>
  </si>
  <si>
    <t>Rashodi za nabavu proiz.dugotr.  imovine</t>
  </si>
  <si>
    <t>Knjige</t>
  </si>
  <si>
    <t>Tekući projekt T100020</t>
  </si>
  <si>
    <t>NABAVA UDŽBENIKA ZA UČENIKE</t>
  </si>
  <si>
    <t>SVEUKUPNO :</t>
  </si>
  <si>
    <t>Izradio:</t>
  </si>
  <si>
    <t>Nadica Belčić</t>
  </si>
  <si>
    <t>Telefon:</t>
  </si>
  <si>
    <t>01/2829-193</t>
  </si>
  <si>
    <t>Datum:</t>
  </si>
  <si>
    <t>Uređaji, strojevi i oprema za ost.namjene</t>
  </si>
  <si>
    <t xml:space="preserve">Tekući projekt T100015 </t>
  </si>
  <si>
    <t>NABAVA PRIBORA ZA ŠK.KUHINJU</t>
  </si>
  <si>
    <t>Usluge promidžbe i informiranja</t>
  </si>
  <si>
    <t>Prihodi poslovanja</t>
  </si>
  <si>
    <t>Pomoći iz inozemstva i od subjekata unutar općeg proračuna</t>
  </si>
  <si>
    <t>Prihodi od upr. i administr.pristojbi, pristojbi po pos.propisima i naknada</t>
  </si>
  <si>
    <t>Prihodi iz nadležnog proračuna i od HZZO-a temeljem ugovornih obveza</t>
  </si>
  <si>
    <t>Financijski rashodi</t>
  </si>
  <si>
    <t xml:space="preserve">I. OPĆI DIO    </t>
  </si>
  <si>
    <t>PRIHODI UKUPNO</t>
  </si>
  <si>
    <t>RASHODI UKUPNO</t>
  </si>
  <si>
    <t>RAZLIKA - VIŠAK / MANJAK</t>
  </si>
  <si>
    <t>SAŽETAK RAČUNA FINANCIRANJA</t>
  </si>
  <si>
    <t>Pomoći pror.korisn.iz prorač.koji im nije nadležan</t>
  </si>
  <si>
    <t>Tekuće pom.pror.korisn.iz prorač.koji im nije nadležan</t>
  </si>
  <si>
    <t>Prihodi od imovine</t>
  </si>
  <si>
    <t>Prihodi od financijske imovine</t>
  </si>
  <si>
    <t>Kamate na oročena sredstva i depozite po viđenju</t>
  </si>
  <si>
    <t>Prihodi po posebnim propisima</t>
  </si>
  <si>
    <t>Ostali nespomenuti prihodi</t>
  </si>
  <si>
    <t>Prihodi od prodaje proizvoda i pruženih usluga, prihodi od donacija</t>
  </si>
  <si>
    <t>Donacije od pravnih i fiz.osoba izvan općeg prorač.</t>
  </si>
  <si>
    <t>Tekuće donacije</t>
  </si>
  <si>
    <t>Prihodi iz nadl.pror. za finan.red.djel.pror.korisnika</t>
  </si>
  <si>
    <t>Prihodi iz nadl.pror. za finan.rashoda poslovanja</t>
  </si>
  <si>
    <t>Ostali prihodi</t>
  </si>
  <si>
    <t>Višak prihoda</t>
  </si>
  <si>
    <t>Plaće</t>
  </si>
  <si>
    <t>Doprinosi na plaće</t>
  </si>
  <si>
    <t>Doprinos za obv.zdr.osiguranje</t>
  </si>
  <si>
    <t>Naknade troškova zaposlenima</t>
  </si>
  <si>
    <t xml:space="preserve">Naknade za prijevoz </t>
  </si>
  <si>
    <t>Rashodi za materijal i energiju</t>
  </si>
  <si>
    <t>Uredski materijal i ostali mat. Rashodi</t>
  </si>
  <si>
    <t>Materijal i sirovine</t>
  </si>
  <si>
    <t>Energija</t>
  </si>
  <si>
    <t>Materijal i dijelovi za tekuće i invest.održavanje</t>
  </si>
  <si>
    <t>Sitni inventar</t>
  </si>
  <si>
    <t>Službena, radna i zaštitna odjeća i obuća</t>
  </si>
  <si>
    <t>Rashodi za usluge</t>
  </si>
  <si>
    <t>Usluge tekućeg i invsticijskog održavanja</t>
  </si>
  <si>
    <t>Usluge promižbe i informiranja</t>
  </si>
  <si>
    <t>Zdravstvene i veterinarske usluge</t>
  </si>
  <si>
    <t>Ostele usluge</t>
  </si>
  <si>
    <t>Ostali financijski rashodi</t>
  </si>
  <si>
    <t>Bankarske usluge i usluge platnog prometa</t>
  </si>
  <si>
    <t>Rashodi za nabavu proizvedene dugotrajne imovine</t>
  </si>
  <si>
    <t>Poštrojenja i oprema</t>
  </si>
  <si>
    <t>Uređaji, oprema i strojevi za ostale namjene</t>
  </si>
  <si>
    <t>Ostale naknade troškova zaposlenima</t>
  </si>
  <si>
    <t>Oprema za održavanje i zaštitu</t>
  </si>
  <si>
    <t>UKUPNI RASHODI  (3+4)</t>
  </si>
  <si>
    <t>Ostali nespomenuti fin.rashodi</t>
  </si>
  <si>
    <t>Pomoći pror.korisnicima iz prorač. koji im nije nadležan</t>
  </si>
  <si>
    <t>Višak/manjak prihoda</t>
  </si>
  <si>
    <t>5.K. Pomoći   (IF)</t>
  </si>
  <si>
    <t>3.7. Preneseni višak prihoda  (IF)</t>
  </si>
  <si>
    <t>5.K. Pomoći  (IF)</t>
  </si>
  <si>
    <t>1.1. Opći prihodi i primici    (IF)</t>
  </si>
  <si>
    <t>6.3. Donacije   (IF)</t>
  </si>
  <si>
    <t>4.L. Prihodi za posebne namjene   (IF)</t>
  </si>
  <si>
    <t>5. K. Pomoći   (IF)</t>
  </si>
  <si>
    <t>4.L.  Prihodi za posebne namjene   (IF)</t>
  </si>
  <si>
    <t>1.1.  Opći prihodi i primici  (IF)</t>
  </si>
  <si>
    <t>Materijal i sirovine (šk.shema voće, mlijeko)med</t>
  </si>
  <si>
    <t>Naknada za korišt.priv.autom. u službene svrhe</t>
  </si>
  <si>
    <t>3.7. Preneseni višak prihoda   (IF)</t>
  </si>
  <si>
    <t>Postrojenja i oprema</t>
  </si>
  <si>
    <t>Članarine i norme</t>
  </si>
  <si>
    <t>PRSTEN POTPORE VI</t>
  </si>
  <si>
    <t xml:space="preserve">Tekući projekt  T100055  </t>
  </si>
  <si>
    <t xml:space="preserve">Ostali rashodi </t>
  </si>
  <si>
    <t>Tekuće donacije u naravi</t>
  </si>
  <si>
    <t>Odgovorna osoba:</t>
  </si>
  <si>
    <t>Prihodi od prodaje proizvoda i roba</t>
  </si>
  <si>
    <t>Prihodi od prodaje proizvoda</t>
  </si>
  <si>
    <t xml:space="preserve">Ostali rashodi  </t>
  </si>
  <si>
    <t>Tekuće donacija</t>
  </si>
  <si>
    <t xml:space="preserve">Prihodi od prodaje proizvoda  </t>
  </si>
  <si>
    <t>Tekući projekt T100040</t>
  </si>
  <si>
    <t>STRUČNO USAVRŠAVANJE DJEL.U ŠKOL.</t>
  </si>
  <si>
    <t xml:space="preserve">Tekući projekt T100016 </t>
  </si>
  <si>
    <t>KNJIGE ZA ŠKOLSKU KNJIŽNICU</t>
  </si>
  <si>
    <t>Tekući projekt T100027</t>
  </si>
  <si>
    <t>OPSKRBA BESPL.ZALIHAMA MENSTR. HIGIJENSKIH POTREPŠTINA</t>
  </si>
  <si>
    <t>3237(3213)</t>
  </si>
  <si>
    <t>3291(3237)</t>
  </si>
  <si>
    <t>INDEKS   (6/3*100)</t>
  </si>
  <si>
    <t xml:space="preserve"> SAŽETAK  RAČUNA PRIHODA I RASHODA I RAČUNA FINANCIRANJA</t>
  </si>
  <si>
    <t>SAŽETAK RAČUNA PRIHODA I RASHODA</t>
  </si>
  <si>
    <t>BROJČANA OZNAKA I 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</si>
  <si>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</si>
  <si>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</si>
  <si>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</si>
  <si>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</si>
  <si>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</si>
  <si>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</si>
  <si>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</si>
  <si>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</si>
  <si>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VIŠKA/MANJKA U SLJEDEĆE RAZDOBLJE</t>
  </si>
  <si>
    <t>SAŽETAK  RAČUNA PRIHODA I RASHODA I  RAČUNA FINANCIRANJA  može sadržavati i dodatne podatke.</t>
  </si>
  <si>
    <t>INDEKS   (5/2*100)</t>
  </si>
  <si>
    <t>I. OPĆI DIO</t>
  </si>
  <si>
    <t>IZVJEŠTAJ O PRIHODIMA I RASHODIMA PREMA EKONOMSKOJ KLASIFIKACIJI</t>
  </si>
  <si>
    <t xml:space="preserve">UKUPNI PRIHODI: </t>
  </si>
  <si>
    <t>RAČUN PRIHODA I RASHODA</t>
  </si>
  <si>
    <t>IZVJEŠTAJ O  PRIHODIMA  I RASHODIMA  PREMA IZVORIMA FINANCIRANJA</t>
  </si>
  <si>
    <t>UKUPNI PRIHODI</t>
  </si>
  <si>
    <t>UKUPNI RASHODI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</si>
  <si>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</si>
  <si>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</si>
  <si>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</si>
  <si>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</si>
  <si>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</si>
  <si>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098 Usluge obrazovanja koje nisu drugdje svrstane</t>
  </si>
  <si>
    <t>0980 Usluge obrazovanja koje nisu drugdje svrstane</t>
  </si>
  <si>
    <t>IZVJEŠTAJ O RASHODIMA PREMA FUNKCIJSKOJ KLASIFIKACIJI</t>
  </si>
  <si>
    <t>II.  POSEBNI DIO</t>
  </si>
  <si>
    <t>IZVJEŠTAJ PO PROGRAMSKOJ KLASIFIKACIJI</t>
  </si>
  <si>
    <t xml:space="preserve">Članarine </t>
  </si>
  <si>
    <t>Prijenosi između pror.korisnika istog proračuna</t>
  </si>
  <si>
    <t>Tekući prijenosi između pror.kor.istog proračuna</t>
  </si>
  <si>
    <t xml:space="preserve">Tekući projekt  T100058  </t>
  </si>
  <si>
    <t>PRSTEN POTPORE VII</t>
  </si>
  <si>
    <t>Ostali nesp.rash.posl. (med)</t>
  </si>
  <si>
    <t>Tekući projekt T100006</t>
  </si>
  <si>
    <t>IZVJEŠTAJ O IZVRŠENJU FINANCIJSKOG PLANA PRORAČUNSKOG KORISNIKA JLP(R)S   ZA RAZDOBLJE 1.1.-30.6.2025. - OŠ POSAVSKI BREGI</t>
  </si>
  <si>
    <t>OSTVARENJE/IZVRŠENJE  1.1.-30.6.2024.</t>
  </si>
  <si>
    <t>IZVORNI PLAN  2025*</t>
  </si>
  <si>
    <t>REBALANS  2025*</t>
  </si>
  <si>
    <t>OSTVARENJE/IZVRŠENJE  1.1.-30.6.2025.</t>
  </si>
  <si>
    <t>INDEKS   (5/3*100)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</si>
  <si>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</si>
  <si>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2025.", "INDEKS" ("OSTVARENJE/IZVRŠENJE 1.1.-30.6.2025."/"TEKUĆI PLAN 2025.")  iskazuje se kao "OSTVARENJE/IZVRŠENJE   1.1.-30.6.2025." /"IZVORNI PLAN 2025." ODNOSNO "REBALANS 2025." </t>
  </si>
  <si>
    <t>IZVORNI PLAN  2025.</t>
  </si>
  <si>
    <t>REBALANS 2025.</t>
  </si>
  <si>
    <t>IZVORNI PLAN 2025.</t>
  </si>
  <si>
    <t>INDEKS   (6/4*100)</t>
  </si>
  <si>
    <t>4.1.  Decentralizirana sredstva OŠ (IF)</t>
  </si>
  <si>
    <t>4.1. Decentralizirana sredstva OŠ    (IF)</t>
  </si>
  <si>
    <t>25.7.2025.</t>
  </si>
  <si>
    <t>Aktivnost  A100001</t>
  </si>
  <si>
    <t>INTELEKTUALNE USLUGE</t>
  </si>
  <si>
    <t>Tekući projekt T100029</t>
  </si>
  <si>
    <t>PROGRAM RAZVOJA ODGOJNO-OBRAZOV. SUSTAVA - PDS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</si>
</sst>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0.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0" fontId="8" fillId="0" borderId="0"/>
    <xf numFmtId="0" fontId="10" fillId="0" borderId="0"/>
    <xf numFmtId="43" fontId="14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43" fontId="32" fillId="0" borderId="0" applyFont="0" applyFill="0" applyBorder="0" applyAlignment="0" applyProtection="0"/>
    <xf numFmtId="0" fontId="1" fillId="0" borderId="0"/>
  </cellStyleXfs>
  <cellXfs count="286">
    <xf numFmtId="0" fontId="0" fillId="0" borderId="0" xfId="0"/>
    <xf numFmtId="0" fontId="11" fillId="0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0" fontId="13" fillId="0" borderId="0" xfId="2" applyNumberFormat="1" applyFont="1" applyFill="1" applyBorder="1" applyAlignment="1" applyProtection="1"/>
    <xf numFmtId="0" fontId="13" fillId="2" borderId="0" xfId="2" applyNumberFormat="1" applyFont="1" applyFill="1" applyBorder="1" applyAlignment="1" applyProtection="1">
      <alignment horizontal="center" vertical="center"/>
    </xf>
    <xf numFmtId="0" fontId="13" fillId="2" borderId="0" xfId="2" applyNumberFormat="1" applyFont="1" applyFill="1" applyBorder="1" applyAlignment="1" applyProtection="1"/>
    <xf numFmtId="0" fontId="12" fillId="5" borderId="1" xfId="2" applyNumberFormat="1" applyFont="1" applyFill="1" applyBorder="1" applyAlignment="1" applyProtection="1">
      <alignment horizontal="left"/>
    </xf>
    <xf numFmtId="0" fontId="12" fillId="5" borderId="2" xfId="2" applyNumberFormat="1" applyFont="1" applyFill="1" applyBorder="1" applyAlignment="1" applyProtection="1">
      <alignment wrapText="1"/>
    </xf>
    <xf numFmtId="165" fontId="13" fillId="2" borderId="0" xfId="2" applyNumberFormat="1" applyFont="1" applyFill="1" applyBorder="1" applyAlignment="1" applyProtection="1"/>
    <xf numFmtId="0" fontId="13" fillId="2" borderId="0" xfId="2" applyNumberFormat="1" applyFont="1" applyFill="1" applyBorder="1" applyAlignment="1" applyProtection="1">
      <alignment horizontal="center"/>
    </xf>
    <xf numFmtId="0" fontId="12" fillId="6" borderId="1" xfId="2" applyNumberFormat="1" applyFont="1" applyFill="1" applyBorder="1" applyAlignment="1" applyProtection="1">
      <alignment wrapText="1"/>
    </xf>
    <xf numFmtId="0" fontId="12" fillId="6" borderId="2" xfId="2" applyNumberFormat="1" applyFont="1" applyFill="1" applyBorder="1" applyAlignment="1" applyProtection="1">
      <alignment wrapText="1"/>
    </xf>
    <xf numFmtId="0" fontId="12" fillId="7" borderId="1" xfId="2" applyNumberFormat="1" applyFont="1" applyFill="1" applyBorder="1" applyAlignment="1" applyProtection="1">
      <alignment wrapText="1"/>
    </xf>
    <xf numFmtId="0" fontId="12" fillId="7" borderId="2" xfId="2" applyNumberFormat="1" applyFont="1" applyFill="1" applyBorder="1" applyAlignment="1" applyProtection="1">
      <alignment wrapText="1"/>
    </xf>
    <xf numFmtId="0" fontId="15" fillId="8" borderId="1" xfId="2" applyNumberFormat="1" applyFont="1" applyFill="1" applyBorder="1" applyAlignment="1" applyProtection="1">
      <alignment horizontal="center" wrapText="1"/>
    </xf>
    <xf numFmtId="0" fontId="15" fillId="8" borderId="2" xfId="2" applyNumberFormat="1" applyFont="1" applyFill="1" applyBorder="1" applyAlignment="1" applyProtection="1">
      <alignment wrapText="1"/>
    </xf>
    <xf numFmtId="0" fontId="13" fillId="0" borderId="2" xfId="2" applyNumberFormat="1" applyFont="1" applyFill="1" applyBorder="1" applyAlignment="1" applyProtection="1">
      <alignment horizontal="center"/>
    </xf>
    <xf numFmtId="0" fontId="13" fillId="0" borderId="2" xfId="2" applyNumberFormat="1" applyFont="1" applyFill="1" applyBorder="1" applyAlignment="1" applyProtection="1">
      <alignment wrapText="1"/>
    </xf>
    <xf numFmtId="165" fontId="11" fillId="2" borderId="0" xfId="2" applyNumberFormat="1" applyFont="1" applyFill="1" applyBorder="1" applyAlignment="1" applyProtection="1"/>
    <xf numFmtId="0" fontId="11" fillId="0" borderId="2" xfId="2" applyNumberFormat="1" applyFont="1" applyFill="1" applyBorder="1" applyAlignment="1" applyProtection="1">
      <alignment horizontal="left"/>
    </xf>
    <xf numFmtId="0" fontId="11" fillId="0" borderId="2" xfId="2" applyNumberFormat="1" applyFont="1" applyFill="1" applyBorder="1" applyAlignment="1" applyProtection="1">
      <alignment wrapText="1"/>
    </xf>
    <xf numFmtId="0" fontId="12" fillId="6" borderId="1" xfId="2" applyNumberFormat="1" applyFont="1" applyFill="1" applyBorder="1" applyAlignment="1" applyProtection="1">
      <alignment vertical="center" wrapText="1"/>
    </xf>
    <xf numFmtId="0" fontId="11" fillId="2" borderId="2" xfId="2" applyNumberFormat="1" applyFont="1" applyFill="1" applyBorder="1" applyAlignment="1" applyProtection="1">
      <alignment horizontal="left"/>
    </xf>
    <xf numFmtId="0" fontId="11" fillId="2" borderId="2" xfId="2" applyNumberFormat="1" applyFont="1" applyFill="1" applyBorder="1" applyAlignment="1" applyProtection="1">
      <alignment wrapText="1"/>
    </xf>
    <xf numFmtId="0" fontId="11" fillId="2" borderId="1" xfId="2" applyNumberFormat="1" applyFont="1" applyFill="1" applyBorder="1" applyAlignment="1" applyProtection="1">
      <alignment horizontal="left"/>
    </xf>
    <xf numFmtId="0" fontId="13" fillId="2" borderId="2" xfId="2" applyNumberFormat="1" applyFont="1" applyFill="1" applyBorder="1" applyAlignment="1" applyProtection="1">
      <alignment horizontal="center"/>
    </xf>
    <xf numFmtId="0" fontId="13" fillId="2" borderId="2" xfId="2" applyNumberFormat="1" applyFont="1" applyFill="1" applyBorder="1" applyAlignment="1" applyProtection="1">
      <alignment wrapText="1"/>
    </xf>
    <xf numFmtId="0" fontId="12" fillId="6" borderId="2" xfId="2" applyNumberFormat="1" applyFont="1" applyFill="1" applyBorder="1" applyAlignment="1" applyProtection="1">
      <alignment vertical="center" wrapText="1"/>
    </xf>
    <xf numFmtId="0" fontId="12" fillId="9" borderId="1" xfId="2" applyNumberFormat="1" applyFont="1" applyFill="1" applyBorder="1" applyAlignment="1" applyProtection="1">
      <alignment wrapText="1"/>
    </xf>
    <xf numFmtId="0" fontId="12" fillId="9" borderId="2" xfId="2" applyNumberFormat="1" applyFont="1" applyFill="1" applyBorder="1" applyAlignment="1" applyProtection="1">
      <alignment wrapText="1"/>
    </xf>
    <xf numFmtId="0" fontId="11" fillId="0" borderId="3" xfId="2" applyNumberFormat="1" applyFont="1" applyFill="1" applyBorder="1" applyAlignment="1" applyProtection="1">
      <alignment wrapText="1"/>
    </xf>
    <xf numFmtId="0" fontId="12" fillId="0" borderId="2" xfId="2" applyNumberFormat="1" applyFont="1" applyFill="1" applyBorder="1" applyAlignment="1" applyProtection="1">
      <alignment wrapText="1"/>
    </xf>
    <xf numFmtId="0" fontId="11" fillId="0" borderId="1" xfId="2" applyNumberFormat="1" applyFont="1" applyFill="1" applyBorder="1" applyAlignment="1" applyProtection="1">
      <alignment horizontal="left"/>
    </xf>
    <xf numFmtId="0" fontId="11" fillId="2" borderId="4" xfId="2" applyNumberFormat="1" applyFont="1" applyFill="1" applyBorder="1" applyAlignment="1" applyProtection="1">
      <alignment horizontal="left"/>
    </xf>
    <xf numFmtId="0" fontId="11" fillId="0" borderId="4" xfId="2" applyNumberFormat="1" applyFont="1" applyFill="1" applyBorder="1" applyAlignment="1" applyProtection="1">
      <alignment wrapText="1"/>
    </xf>
    <xf numFmtId="0" fontId="12" fillId="7" borderId="5" xfId="2" applyNumberFormat="1" applyFont="1" applyFill="1" applyBorder="1" applyAlignment="1" applyProtection="1">
      <alignment wrapText="1"/>
    </xf>
    <xf numFmtId="0" fontId="12" fillId="7" borderId="6" xfId="2" applyNumberFormat="1" applyFont="1" applyFill="1" applyBorder="1" applyAlignment="1" applyProtection="1">
      <alignment wrapText="1"/>
    </xf>
    <xf numFmtId="0" fontId="13" fillId="0" borderId="0" xfId="2" applyNumberFormat="1" applyFont="1" applyFill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horizontal="left"/>
    </xf>
    <xf numFmtId="0" fontId="11" fillId="0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horizontal="left"/>
    </xf>
    <xf numFmtId="0" fontId="12" fillId="3" borderId="0" xfId="2" applyNumberFormat="1" applyFont="1" applyFill="1" applyBorder="1" applyAlignment="1" applyProtection="1">
      <alignment horizontal="center"/>
    </xf>
    <xf numFmtId="0" fontId="16" fillId="3" borderId="0" xfId="2" applyNumberFormat="1" applyFont="1" applyFill="1" applyBorder="1" applyAlignment="1" applyProtection="1">
      <alignment wrapText="1"/>
    </xf>
    <xf numFmtId="0" fontId="16" fillId="3" borderId="0" xfId="2" applyNumberFormat="1" applyFont="1" applyFill="1" applyBorder="1" applyAlignment="1" applyProtection="1"/>
    <xf numFmtId="164" fontId="12" fillId="5" borderId="2" xfId="2" applyNumberFormat="1" applyFont="1" applyFill="1" applyBorder="1" applyAlignment="1" applyProtection="1"/>
    <xf numFmtId="164" fontId="12" fillId="6" borderId="2" xfId="3" applyNumberFormat="1" applyFont="1" applyFill="1" applyBorder="1" applyAlignment="1" applyProtection="1"/>
    <xf numFmtId="164" fontId="12" fillId="7" borderId="2" xfId="3" applyNumberFormat="1" applyFont="1" applyFill="1" applyBorder="1" applyAlignment="1" applyProtection="1"/>
    <xf numFmtId="164" fontId="12" fillId="8" borderId="2" xfId="3" applyNumberFormat="1" applyFont="1" applyFill="1" applyBorder="1" applyAlignment="1" applyProtection="1"/>
    <xf numFmtId="164" fontId="12" fillId="0" borderId="2" xfId="3" applyNumberFormat="1" applyFont="1" applyFill="1" applyBorder="1" applyAlignment="1" applyProtection="1"/>
    <xf numFmtId="164" fontId="16" fillId="0" borderId="2" xfId="3" applyNumberFormat="1" applyFont="1" applyFill="1" applyBorder="1" applyAlignment="1" applyProtection="1"/>
    <xf numFmtId="164" fontId="16" fillId="0" borderId="2" xfId="2" applyNumberFormat="1" applyFont="1" applyFill="1" applyBorder="1" applyAlignment="1" applyProtection="1"/>
    <xf numFmtId="164" fontId="12" fillId="5" borderId="2" xfId="2" applyNumberFormat="1" applyFont="1" applyFill="1" applyBorder="1" applyAlignment="1" applyProtection="1">
      <alignment horizontal="right"/>
    </xf>
    <xf numFmtId="164" fontId="16" fillId="2" borderId="2" xfId="3" applyNumberFormat="1" applyFont="1" applyFill="1" applyBorder="1" applyAlignment="1" applyProtection="1"/>
    <xf numFmtId="164" fontId="12" fillId="2" borderId="2" xfId="3" applyNumberFormat="1" applyFont="1" applyFill="1" applyBorder="1" applyAlignment="1" applyProtection="1"/>
    <xf numFmtId="164" fontId="12" fillId="5" borderId="2" xfId="3" applyNumberFormat="1" applyFont="1" applyFill="1" applyBorder="1" applyAlignment="1" applyProtection="1"/>
    <xf numFmtId="164" fontId="12" fillId="9" borderId="2" xfId="3" applyNumberFormat="1" applyFont="1" applyFill="1" applyBorder="1" applyAlignment="1" applyProtection="1"/>
    <xf numFmtId="164" fontId="12" fillId="0" borderId="4" xfId="3" applyNumberFormat="1" applyFont="1" applyFill="1" applyBorder="1" applyAlignment="1" applyProtection="1"/>
    <xf numFmtId="164" fontId="16" fillId="0" borderId="4" xfId="3" applyNumberFormat="1" applyFont="1" applyFill="1" applyBorder="1" applyAlignment="1" applyProtection="1"/>
    <xf numFmtId="164" fontId="16" fillId="0" borderId="4" xfId="2" applyNumberFormat="1" applyFont="1" applyFill="1" applyBorder="1" applyAlignment="1" applyProtection="1"/>
    <xf numFmtId="164" fontId="12" fillId="7" borderId="6" xfId="3" applyNumberFormat="1" applyFont="1" applyFill="1" applyBorder="1" applyAlignment="1" applyProtection="1"/>
    <xf numFmtId="164" fontId="12" fillId="11" borderId="2" xfId="3" applyNumberFormat="1" applyFont="1" applyFill="1" applyBorder="1" applyAlignment="1" applyProtection="1"/>
    <xf numFmtId="164" fontId="12" fillId="10" borderId="2" xfId="3" applyNumberFormat="1" applyFont="1" applyFill="1" applyBorder="1" applyAlignment="1" applyProtection="1"/>
    <xf numFmtId="0" fontId="6" fillId="0" borderId="0" xfId="6"/>
    <xf numFmtId="0" fontId="18" fillId="0" borderId="0" xfId="6" applyNumberFormat="1" applyFont="1" applyFill="1" applyBorder="1" applyAlignment="1" applyProtection="1">
      <alignment horizontal="center" vertical="center" wrapText="1"/>
    </xf>
    <xf numFmtId="0" fontId="21" fillId="0" borderId="0" xfId="6" applyFont="1" applyAlignment="1">
      <alignment vertical="center" wrapText="1"/>
    </xf>
    <xf numFmtId="0" fontId="22" fillId="2" borderId="2" xfId="6" applyNumberFormat="1" applyFont="1" applyFill="1" applyBorder="1" applyAlignment="1" applyProtection="1">
      <alignment horizontal="left" vertical="center" wrapText="1"/>
    </xf>
    <xf numFmtId="4" fontId="11" fillId="2" borderId="3" xfId="6" applyNumberFormat="1" applyFont="1" applyFill="1" applyBorder="1" applyAlignment="1">
      <alignment horizontal="right"/>
    </xf>
    <xf numFmtId="0" fontId="22" fillId="9" borderId="2" xfId="6" applyNumberFormat="1" applyFont="1" applyFill="1" applyBorder="1" applyAlignment="1" applyProtection="1">
      <alignment horizontal="left" vertical="center" wrapText="1"/>
    </xf>
    <xf numFmtId="0" fontId="23" fillId="2" borderId="2" xfId="6" quotePrefix="1" applyFont="1" applyFill="1" applyBorder="1" applyAlignment="1">
      <alignment horizontal="left" vertical="center"/>
    </xf>
    <xf numFmtId="4" fontId="11" fillId="2" borderId="2" xfId="6" applyNumberFormat="1" applyFont="1" applyFill="1" applyBorder="1" applyAlignment="1">
      <alignment horizontal="right"/>
    </xf>
    <xf numFmtId="0" fontId="22" fillId="2" borderId="2" xfId="6" quotePrefix="1" applyFont="1" applyFill="1" applyBorder="1" applyAlignment="1">
      <alignment horizontal="left" vertical="center"/>
    </xf>
    <xf numFmtId="0" fontId="23" fillId="2" borderId="2" xfId="6" applyFont="1" applyFill="1" applyBorder="1" applyAlignment="1">
      <alignment horizontal="left" vertical="center"/>
    </xf>
    <xf numFmtId="0" fontId="23" fillId="2" borderId="2" xfId="6" applyNumberFormat="1" applyFont="1" applyFill="1" applyBorder="1" applyAlignment="1" applyProtection="1">
      <alignment horizontal="left" vertical="center" wrapText="1"/>
    </xf>
    <xf numFmtId="0" fontId="24" fillId="2" borderId="0" xfId="6" applyNumberFormat="1" applyFont="1" applyFill="1" applyBorder="1" applyAlignment="1" applyProtection="1">
      <alignment horizontal="center" vertical="center" wrapText="1"/>
    </xf>
    <xf numFmtId="4" fontId="19" fillId="0" borderId="0" xfId="6" applyNumberFormat="1" applyFont="1" applyBorder="1"/>
    <xf numFmtId="4" fontId="13" fillId="2" borderId="3" xfId="6" applyNumberFormat="1" applyFont="1" applyFill="1" applyBorder="1" applyAlignment="1">
      <alignment horizontal="right"/>
    </xf>
    <xf numFmtId="0" fontId="5" fillId="0" borderId="0" xfId="7"/>
    <xf numFmtId="0" fontId="25" fillId="0" borderId="0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Border="1" applyAlignment="1" applyProtection="1"/>
    <xf numFmtId="0" fontId="13" fillId="2" borderId="2" xfId="6" applyNumberFormat="1" applyFont="1" applyFill="1" applyBorder="1" applyAlignment="1" applyProtection="1">
      <alignment horizontal="center" vertical="center" wrapText="1"/>
    </xf>
    <xf numFmtId="0" fontId="13" fillId="2" borderId="3" xfId="6" applyNumberFormat="1" applyFont="1" applyFill="1" applyBorder="1" applyAlignment="1" applyProtection="1">
      <alignment horizontal="center" vertical="center" wrapText="1"/>
    </xf>
    <xf numFmtId="0" fontId="29" fillId="2" borderId="2" xfId="6" quotePrefix="1" applyFont="1" applyFill="1" applyBorder="1" applyAlignment="1">
      <alignment horizontal="left" vertical="center"/>
    </xf>
    <xf numFmtId="0" fontId="30" fillId="2" borderId="2" xfId="6" quotePrefix="1" applyFont="1" applyFill="1" applyBorder="1" applyAlignment="1">
      <alignment horizontal="left" vertical="center"/>
    </xf>
    <xf numFmtId="0" fontId="22" fillId="13" borderId="2" xfId="6" applyNumberFormat="1" applyFont="1" applyFill="1" applyBorder="1" applyAlignment="1" applyProtection="1">
      <alignment horizontal="left" vertical="center" wrapText="1"/>
    </xf>
    <xf numFmtId="0" fontId="23" fillId="2" borderId="2" xfId="6" applyNumberFormat="1" applyFont="1" applyFill="1" applyBorder="1" applyAlignment="1" applyProtection="1">
      <alignment vertical="center" wrapText="1"/>
    </xf>
    <xf numFmtId="0" fontId="30" fillId="2" borderId="2" xfId="6" quotePrefix="1" applyFont="1" applyFill="1" applyBorder="1" applyAlignment="1">
      <alignment horizontal="left" vertical="center" wrapText="1"/>
    </xf>
    <xf numFmtId="0" fontId="29" fillId="2" borderId="2" xfId="6" applyNumberFormat="1" applyFont="1" applyFill="1" applyBorder="1" applyAlignment="1" applyProtection="1">
      <alignment vertical="center" wrapText="1"/>
    </xf>
    <xf numFmtId="0" fontId="30" fillId="2" borderId="2" xfId="6" applyNumberFormat="1" applyFont="1" applyFill="1" applyBorder="1" applyAlignment="1" applyProtection="1">
      <alignment vertical="center" wrapText="1"/>
    </xf>
    <xf numFmtId="0" fontId="29" fillId="2" borderId="2" xfId="6" applyNumberFormat="1" applyFont="1" applyFill="1" applyBorder="1" applyAlignment="1" applyProtection="1">
      <alignment horizontal="left" vertical="center" wrapText="1"/>
    </xf>
    <xf numFmtId="4" fontId="13" fillId="13" borderId="3" xfId="6" applyNumberFormat="1" applyFont="1" applyFill="1" applyBorder="1" applyAlignment="1">
      <alignment horizontal="right"/>
    </xf>
    <xf numFmtId="4" fontId="13" fillId="2" borderId="2" xfId="6" applyNumberFormat="1" applyFont="1" applyFill="1" applyBorder="1" applyAlignment="1">
      <alignment horizontal="right"/>
    </xf>
    <xf numFmtId="1" fontId="13" fillId="2" borderId="3" xfId="6" applyNumberFormat="1" applyFont="1" applyFill="1" applyBorder="1" applyAlignment="1" applyProtection="1">
      <alignment horizontal="center" vertical="center" wrapText="1"/>
    </xf>
    <xf numFmtId="0" fontId="22" fillId="9" borderId="2" xfId="6" quotePrefix="1" applyFont="1" applyFill="1" applyBorder="1" applyAlignment="1">
      <alignment horizontal="left" vertical="center"/>
    </xf>
    <xf numFmtId="0" fontId="17" fillId="9" borderId="2" xfId="6" applyNumberFormat="1" applyFont="1" applyFill="1" applyBorder="1" applyAlignment="1" applyProtection="1">
      <alignment vertical="center" wrapText="1"/>
    </xf>
    <xf numFmtId="0" fontId="5" fillId="0" borderId="2" xfId="6" applyFont="1" applyBorder="1"/>
    <xf numFmtId="0" fontId="19" fillId="0" borderId="2" xfId="6" applyFont="1" applyBorder="1"/>
    <xf numFmtId="0" fontId="18" fillId="0" borderId="0" xfId="6" applyNumberFormat="1" applyFont="1" applyFill="1" applyBorder="1" applyAlignment="1" applyProtection="1">
      <alignment horizontal="center" vertical="center" wrapText="1"/>
    </xf>
    <xf numFmtId="0" fontId="21" fillId="0" borderId="0" xfId="6" applyFont="1" applyAlignment="1">
      <alignment vertical="center" wrapText="1"/>
    </xf>
    <xf numFmtId="4" fontId="13" fillId="9" borderId="3" xfId="6" applyNumberFormat="1" applyFont="1" applyFill="1" applyBorder="1" applyAlignment="1">
      <alignment horizontal="right"/>
    </xf>
    <xf numFmtId="0" fontId="22" fillId="10" borderId="2" xfId="6" applyFont="1" applyFill="1" applyBorder="1" applyAlignment="1">
      <alignment horizontal="left" vertical="center"/>
    </xf>
    <xf numFmtId="0" fontId="22" fillId="10" borderId="2" xfId="6" applyNumberFormat="1" applyFont="1" applyFill="1" applyBorder="1" applyAlignment="1" applyProtection="1">
      <alignment vertical="center" wrapText="1"/>
    </xf>
    <xf numFmtId="4" fontId="13" fillId="10" borderId="3" xfId="6" applyNumberFormat="1" applyFont="1" applyFill="1" applyBorder="1" applyAlignment="1">
      <alignment horizontal="right"/>
    </xf>
    <xf numFmtId="0" fontId="22" fillId="10" borderId="2" xfId="6" applyNumberFormat="1" applyFont="1" applyFill="1" applyBorder="1" applyAlignment="1" applyProtection="1">
      <alignment horizontal="left" vertical="center" wrapText="1"/>
    </xf>
    <xf numFmtId="0" fontId="13" fillId="4" borderId="2" xfId="6" applyNumberFormat="1" applyFont="1" applyFill="1" applyBorder="1" applyAlignment="1" applyProtection="1">
      <alignment horizontal="center" vertical="center" wrapText="1"/>
    </xf>
    <xf numFmtId="0" fontId="13" fillId="4" borderId="3" xfId="6" applyNumberFormat="1" applyFont="1" applyFill="1" applyBorder="1" applyAlignment="1" applyProtection="1">
      <alignment horizontal="left" vertical="center" wrapText="1"/>
    </xf>
    <xf numFmtId="4" fontId="13" fillId="4" borderId="3" xfId="6" applyNumberFormat="1" applyFont="1" applyFill="1" applyBorder="1" applyAlignment="1" applyProtection="1">
      <alignment horizontal="right" vertical="center" wrapText="1"/>
    </xf>
    <xf numFmtId="1" fontId="13" fillId="4" borderId="3" xfId="6" applyNumberFormat="1" applyFont="1" applyFill="1" applyBorder="1" applyAlignment="1" applyProtection="1">
      <alignment horizontal="center" vertical="center" wrapText="1"/>
    </xf>
    <xf numFmtId="0" fontId="13" fillId="12" borderId="2" xfId="6" applyNumberFormat="1" applyFont="1" applyFill="1" applyBorder="1" applyAlignment="1" applyProtection="1">
      <alignment horizontal="left" vertical="center" wrapText="1"/>
    </xf>
    <xf numFmtId="0" fontId="13" fillId="12" borderId="3" xfId="6" applyNumberFormat="1" applyFont="1" applyFill="1" applyBorder="1" applyAlignment="1" applyProtection="1">
      <alignment horizontal="left" vertical="center" wrapText="1"/>
    </xf>
    <xf numFmtId="0" fontId="22" fillId="12" borderId="2" xfId="6" quotePrefix="1" applyFont="1" applyFill="1" applyBorder="1" applyAlignment="1">
      <alignment horizontal="left" vertical="center"/>
    </xf>
    <xf numFmtId="0" fontId="22" fillId="12" borderId="2" xfId="6" applyNumberFormat="1" applyFont="1" applyFill="1" applyBorder="1" applyAlignment="1" applyProtection="1">
      <alignment horizontal="left" vertical="center" wrapText="1"/>
    </xf>
    <xf numFmtId="0" fontId="17" fillId="12" borderId="2" xfId="6" applyNumberFormat="1" applyFont="1" applyFill="1" applyBorder="1" applyAlignment="1" applyProtection="1">
      <alignment vertical="center" wrapText="1"/>
    </xf>
    <xf numFmtId="4" fontId="13" fillId="12" borderId="3" xfId="6" applyNumberFormat="1" applyFont="1" applyFill="1" applyBorder="1" applyAlignment="1">
      <alignment horizontal="right"/>
    </xf>
    <xf numFmtId="4" fontId="13" fillId="12" borderId="3" xfId="6" applyNumberFormat="1" applyFont="1" applyFill="1" applyBorder="1" applyAlignment="1" applyProtection="1">
      <alignment horizontal="right" vertical="center" wrapText="1"/>
    </xf>
    <xf numFmtId="0" fontId="31" fillId="12" borderId="3" xfId="6" applyNumberFormat="1" applyFont="1" applyFill="1" applyBorder="1" applyAlignment="1" applyProtection="1">
      <alignment horizontal="center" vertical="center" wrapText="1"/>
    </xf>
    <xf numFmtId="0" fontId="30" fillId="12" borderId="2" xfId="6" quotePrefix="1" applyFont="1" applyFill="1" applyBorder="1" applyAlignment="1">
      <alignment horizontal="center" vertical="center"/>
    </xf>
    <xf numFmtId="0" fontId="30" fillId="12" borderId="2" xfId="6" applyNumberFormat="1" applyFont="1" applyFill="1" applyBorder="1" applyAlignment="1" applyProtection="1">
      <alignment horizontal="center" vertical="center" wrapText="1"/>
    </xf>
    <xf numFmtId="0" fontId="13" fillId="10" borderId="2" xfId="6" applyNumberFormat="1" applyFont="1" applyFill="1" applyBorder="1" applyAlignment="1" applyProtection="1">
      <alignment horizontal="center" vertical="center" wrapText="1"/>
    </xf>
    <xf numFmtId="0" fontId="13" fillId="10" borderId="3" xfId="6" applyNumberFormat="1" applyFont="1" applyFill="1" applyBorder="1" applyAlignment="1" applyProtection="1">
      <alignment horizontal="center" vertical="center" wrapText="1"/>
    </xf>
    <xf numFmtId="4" fontId="13" fillId="10" borderId="3" xfId="6" applyNumberFormat="1" applyFont="1" applyFill="1" applyBorder="1" applyAlignment="1" applyProtection="1">
      <alignment horizontal="right" vertical="center" wrapText="1"/>
    </xf>
    <xf numFmtId="0" fontId="22" fillId="12" borderId="6" xfId="6" quotePrefix="1" applyFont="1" applyFill="1" applyBorder="1" applyAlignment="1">
      <alignment horizontal="left" vertical="center"/>
    </xf>
    <xf numFmtId="0" fontId="23" fillId="10" borderId="2" xfId="6" applyNumberFormat="1" applyFont="1" applyFill="1" applyBorder="1" applyAlignment="1" applyProtection="1">
      <alignment horizontal="left" vertical="center" wrapText="1"/>
    </xf>
    <xf numFmtId="0" fontId="19" fillId="10" borderId="2" xfId="6" applyFont="1" applyFill="1" applyBorder="1" applyAlignment="1">
      <alignment horizontal="center"/>
    </xf>
    <xf numFmtId="4" fontId="13" fillId="10" borderId="2" xfId="6" applyNumberFormat="1" applyFont="1" applyFill="1" applyBorder="1" applyAlignment="1">
      <alignment horizontal="right"/>
    </xf>
    <xf numFmtId="4" fontId="19" fillId="12" borderId="2" xfId="8" applyNumberFormat="1" applyFont="1" applyFill="1" applyBorder="1"/>
    <xf numFmtId="4" fontId="19" fillId="0" borderId="2" xfId="8" applyNumberFormat="1" applyFont="1" applyBorder="1"/>
    <xf numFmtId="4" fontId="6" fillId="0" borderId="2" xfId="8" applyNumberFormat="1" applyFont="1" applyBorder="1"/>
    <xf numFmtId="0" fontId="19" fillId="10" borderId="3" xfId="6" applyFont="1" applyFill="1" applyBorder="1" applyAlignment="1">
      <alignment horizontal="center"/>
    </xf>
    <xf numFmtId="4" fontId="19" fillId="10" borderId="3" xfId="8" applyNumberFormat="1" applyFont="1" applyFill="1" applyBorder="1"/>
    <xf numFmtId="0" fontId="23" fillId="10" borderId="2" xfId="6" quotePrefix="1" applyFont="1" applyFill="1" applyBorder="1" applyAlignment="1">
      <alignment horizontal="left" vertical="center"/>
    </xf>
    <xf numFmtId="0" fontId="22" fillId="10" borderId="2" xfId="6" quotePrefix="1" applyFont="1" applyFill="1" applyBorder="1" applyAlignment="1">
      <alignment horizontal="center" vertical="center"/>
    </xf>
    <xf numFmtId="4" fontId="4" fillId="0" borderId="2" xfId="8" applyNumberFormat="1" applyFont="1" applyBorder="1"/>
    <xf numFmtId="0" fontId="23" fillId="2" borderId="3" xfId="6" quotePrefix="1" applyFont="1" applyFill="1" applyBorder="1" applyAlignment="1">
      <alignment horizontal="left" vertical="center"/>
    </xf>
    <xf numFmtId="0" fontId="13" fillId="0" borderId="1" xfId="2" applyNumberFormat="1" applyFont="1" applyFill="1" applyBorder="1" applyAlignment="1" applyProtection="1">
      <alignment horizontal="center"/>
    </xf>
    <xf numFmtId="164" fontId="12" fillId="9" borderId="6" xfId="3" applyNumberFormat="1" applyFont="1" applyFill="1" applyBorder="1" applyAlignment="1" applyProtection="1"/>
    <xf numFmtId="0" fontId="11" fillId="0" borderId="9" xfId="2" applyNumberFormat="1" applyFont="1" applyFill="1" applyBorder="1" applyAlignment="1" applyProtection="1"/>
    <xf numFmtId="0" fontId="29" fillId="2" borderId="2" xfId="6" quotePrefix="1" applyFont="1" applyFill="1" applyBorder="1" applyAlignment="1">
      <alignment horizontal="left" vertical="center" wrapText="1"/>
    </xf>
    <xf numFmtId="0" fontId="22" fillId="7" borderId="2" xfId="6" quotePrefix="1" applyFont="1" applyFill="1" applyBorder="1" applyAlignment="1">
      <alignment horizontal="left" vertical="center"/>
    </xf>
    <xf numFmtId="4" fontId="13" fillId="7" borderId="3" xfId="6" applyNumberFormat="1" applyFont="1" applyFill="1" applyBorder="1" applyAlignment="1">
      <alignment horizontal="right"/>
    </xf>
    <xf numFmtId="0" fontId="22" fillId="2" borderId="6" xfId="6" quotePrefix="1" applyFont="1" applyFill="1" applyBorder="1" applyAlignment="1">
      <alignment horizontal="left" vertical="center"/>
    </xf>
    <xf numFmtId="4" fontId="19" fillId="2" borderId="2" xfId="8" applyNumberFormat="1" applyFont="1" applyFill="1" applyBorder="1"/>
    <xf numFmtId="0" fontId="23" fillId="2" borderId="6" xfId="6" quotePrefix="1" applyFont="1" applyFill="1" applyBorder="1" applyAlignment="1">
      <alignment horizontal="left" vertical="center"/>
    </xf>
    <xf numFmtId="4" fontId="3" fillId="2" borderId="2" xfId="8" applyNumberFormat="1" applyFont="1" applyFill="1" applyBorder="1"/>
    <xf numFmtId="0" fontId="21" fillId="0" borderId="0" xfId="6" applyFont="1" applyAlignment="1">
      <alignment vertical="center" wrapText="1"/>
    </xf>
    <xf numFmtId="0" fontId="11" fillId="0" borderId="2" xfId="2" applyNumberFormat="1" applyFont="1" applyFill="1" applyBorder="1" applyAlignment="1" applyProtection="1">
      <alignment horizontal="left" wrapText="1"/>
    </xf>
    <xf numFmtId="164" fontId="12" fillId="4" borderId="6" xfId="2" applyNumberFormat="1" applyFont="1" applyFill="1" applyBorder="1" applyAlignment="1" applyProtection="1"/>
    <xf numFmtId="0" fontId="21" fillId="0" borderId="0" xfId="6" applyFont="1" applyAlignment="1">
      <alignment vertical="center" wrapText="1"/>
    </xf>
    <xf numFmtId="0" fontId="21" fillId="0" borderId="0" xfId="6" applyFont="1" applyAlignment="1">
      <alignment vertical="center" wrapText="1"/>
    </xf>
    <xf numFmtId="0" fontId="22" fillId="2" borderId="3" xfId="6" quotePrefix="1" applyFont="1" applyFill="1" applyBorder="1" applyAlignment="1">
      <alignment horizontal="left" vertical="center"/>
    </xf>
    <xf numFmtId="4" fontId="13" fillId="2" borderId="3" xfId="6" applyNumberFormat="1" applyFont="1" applyFill="1" applyBorder="1" applyAlignment="1" applyProtection="1">
      <alignment horizontal="right" vertical="center" wrapText="1"/>
    </xf>
    <xf numFmtId="1" fontId="13" fillId="10" borderId="3" xfId="6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center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2" fillId="0" borderId="9" xfId="7" applyFont="1" applyBorder="1" applyAlignment="1">
      <alignment horizontal="center" vertical="center"/>
    </xf>
    <xf numFmtId="0" fontId="25" fillId="0" borderId="0" xfId="7" quotePrefix="1" applyNumberFormat="1" applyFont="1" applyFill="1" applyBorder="1" applyAlignment="1" applyProtection="1">
      <alignment horizontal="center" vertical="center" wrapText="1"/>
    </xf>
    <xf numFmtId="0" fontId="34" fillId="2" borderId="2" xfId="7" applyNumberFormat="1" applyFont="1" applyFill="1" applyBorder="1" applyAlignment="1" applyProtection="1">
      <alignment horizontal="center" vertical="center" wrapText="1"/>
    </xf>
    <xf numFmtId="0" fontId="16" fillId="2" borderId="2" xfId="7" applyNumberFormat="1" applyFont="1" applyFill="1" applyBorder="1" applyAlignment="1" applyProtection="1">
      <alignment horizontal="center" vertical="center" wrapText="1"/>
    </xf>
    <xf numFmtId="4" fontId="16" fillId="12" borderId="2" xfId="7" applyNumberFormat="1" applyFont="1" applyFill="1" applyBorder="1" applyAlignment="1">
      <alignment horizontal="right"/>
    </xf>
    <xf numFmtId="4" fontId="16" fillId="0" borderId="2" xfId="7" applyNumberFormat="1" applyFont="1" applyFill="1" applyBorder="1" applyAlignment="1">
      <alignment horizontal="right"/>
    </xf>
    <xf numFmtId="4" fontId="16" fillId="0" borderId="2" xfId="7" applyNumberFormat="1" applyFont="1" applyBorder="1" applyAlignment="1">
      <alignment horizontal="right"/>
    </xf>
    <xf numFmtId="0" fontId="35" fillId="12" borderId="1" xfId="7" applyFont="1" applyFill="1" applyBorder="1" applyAlignment="1">
      <alignment horizontal="left" vertical="center"/>
    </xf>
    <xf numFmtId="0" fontId="35" fillId="12" borderId="10" xfId="7" applyNumberFormat="1" applyFont="1" applyFill="1" applyBorder="1" applyAlignment="1" applyProtection="1">
      <alignment vertical="center"/>
    </xf>
    <xf numFmtId="0" fontId="33" fillId="0" borderId="0" xfId="7" applyNumberFormat="1" applyFont="1" applyFill="1" applyBorder="1" applyAlignment="1" applyProtection="1">
      <alignment horizontal="center" vertical="center" wrapText="1"/>
    </xf>
    <xf numFmtId="0" fontId="33" fillId="0" borderId="0" xfId="7" applyNumberFormat="1" applyFont="1" applyFill="1" applyBorder="1" applyAlignment="1" applyProtection="1">
      <alignment vertical="center" wrapText="1"/>
    </xf>
    <xf numFmtId="0" fontId="5" fillId="0" borderId="0" xfId="7" applyBorder="1"/>
    <xf numFmtId="0" fontId="26" fillId="0" borderId="0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wrapText="1"/>
    </xf>
    <xf numFmtId="3" fontId="18" fillId="0" borderId="0" xfId="0" applyNumberFormat="1" applyFont="1" applyBorder="1" applyAlignment="1">
      <alignment horizontal="right"/>
    </xf>
    <xf numFmtId="0" fontId="36" fillId="0" borderId="2" xfId="7" applyFont="1" applyBorder="1" applyAlignment="1">
      <alignment horizontal="center"/>
    </xf>
    <xf numFmtId="2" fontId="28" fillId="0" borderId="2" xfId="7" applyNumberFormat="1" applyFont="1" applyBorder="1" applyAlignment="1">
      <alignment horizontal="center"/>
    </xf>
    <xf numFmtId="2" fontId="28" fillId="12" borderId="2" xfId="7" applyNumberFormat="1" applyFont="1" applyFill="1" applyBorder="1" applyAlignment="1">
      <alignment horizontal="center"/>
    </xf>
    <xf numFmtId="0" fontId="16" fillId="2" borderId="2" xfId="6" applyNumberFormat="1" applyFont="1" applyFill="1" applyBorder="1" applyAlignment="1" applyProtection="1">
      <alignment horizontal="center" vertical="center" wrapText="1"/>
    </xf>
    <xf numFmtId="3" fontId="16" fillId="0" borderId="2" xfId="7" applyNumberFormat="1" applyFont="1" applyBorder="1" applyAlignment="1">
      <alignment horizontal="right"/>
    </xf>
    <xf numFmtId="3" fontId="16" fillId="12" borderId="2" xfId="7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37" fillId="0" borderId="0" xfId="0" applyFont="1"/>
    <xf numFmtId="0" fontId="28" fillId="0" borderId="2" xfId="7" applyFont="1" applyBorder="1" applyAlignment="1">
      <alignment horizontal="center"/>
    </xf>
    <xf numFmtId="0" fontId="28" fillId="12" borderId="2" xfId="7" applyFont="1" applyFill="1" applyBorder="1" applyAlignment="1">
      <alignment horizontal="center"/>
    </xf>
    <xf numFmtId="0" fontId="16" fillId="13" borderId="2" xfId="7" applyNumberFormat="1" applyFont="1" applyFill="1" applyBorder="1" applyAlignment="1" applyProtection="1">
      <alignment horizontal="center" vertical="center" wrapText="1"/>
    </xf>
    <xf numFmtId="0" fontId="16" fillId="13" borderId="2" xfId="6" applyNumberFormat="1" applyFont="1" applyFill="1" applyBorder="1" applyAlignment="1" applyProtection="1">
      <alignment horizontal="center" vertical="center" wrapText="1"/>
    </xf>
    <xf numFmtId="0" fontId="34" fillId="2" borderId="2" xfId="6" applyNumberFormat="1" applyFont="1" applyFill="1" applyBorder="1" applyAlignment="1" applyProtection="1">
      <alignment horizontal="center" vertical="center" wrapText="1"/>
    </xf>
    <xf numFmtId="0" fontId="34" fillId="2" borderId="3" xfId="6" applyNumberFormat="1" applyFont="1" applyFill="1" applyBorder="1" applyAlignment="1" applyProtection="1">
      <alignment horizontal="center" vertical="center" wrapText="1"/>
    </xf>
    <xf numFmtId="1" fontId="13" fillId="13" borderId="3" xfId="6" applyNumberFormat="1" applyFont="1" applyFill="1" applyBorder="1" applyAlignment="1" applyProtection="1">
      <alignment horizontal="center" vertical="center" wrapText="1"/>
    </xf>
    <xf numFmtId="0" fontId="30" fillId="2" borderId="2" xfId="6" applyNumberFormat="1" applyFont="1" applyFill="1" applyBorder="1" applyAlignment="1" applyProtection="1">
      <alignment horizontal="left" vertical="center" wrapText="1"/>
    </xf>
    <xf numFmtId="4" fontId="13" fillId="4" borderId="3" xfId="6" applyNumberFormat="1" applyFont="1" applyFill="1" applyBorder="1" applyAlignment="1">
      <alignment horizontal="right"/>
    </xf>
    <xf numFmtId="0" fontId="16" fillId="2" borderId="3" xfId="6" applyNumberFormat="1" applyFont="1" applyFill="1" applyBorder="1" applyAlignment="1" applyProtection="1">
      <alignment horizontal="center" vertical="center" wrapText="1"/>
    </xf>
    <xf numFmtId="4" fontId="13" fillId="13" borderId="3" xfId="6" applyNumberFormat="1" applyFont="1" applyFill="1" applyBorder="1" applyAlignment="1" applyProtection="1">
      <alignment horizontal="center" vertical="center" wrapText="1"/>
    </xf>
    <xf numFmtId="4" fontId="13" fillId="2" borderId="3" xfId="6" applyNumberFormat="1" applyFont="1" applyFill="1" applyBorder="1" applyAlignment="1" applyProtection="1">
      <alignment horizontal="center" vertical="center" wrapText="1"/>
    </xf>
    <xf numFmtId="4" fontId="13" fillId="4" borderId="3" xfId="6" applyNumberFormat="1" applyFont="1" applyFill="1" applyBorder="1" applyAlignment="1" applyProtection="1">
      <alignment horizontal="center" vertical="center" wrapText="1"/>
    </xf>
    <xf numFmtId="4" fontId="13" fillId="10" borderId="3" xfId="6" applyNumberFormat="1" applyFont="1" applyFill="1" applyBorder="1" applyAlignment="1" applyProtection="1">
      <alignment horizontal="center" vertical="center" wrapText="1"/>
    </xf>
    <xf numFmtId="0" fontId="34" fillId="4" borderId="2" xfId="6" applyNumberFormat="1" applyFont="1" applyFill="1" applyBorder="1" applyAlignment="1" applyProtection="1">
      <alignment horizontal="center" vertical="center" wrapText="1"/>
    </xf>
    <xf numFmtId="0" fontId="6" fillId="2" borderId="0" xfId="6" applyFill="1" applyBorder="1"/>
    <xf numFmtId="4" fontId="19" fillId="2" borderId="0" xfId="6" applyNumberFormat="1" applyFont="1" applyFill="1" applyBorder="1"/>
    <xf numFmtId="4" fontId="13" fillId="2" borderId="0" xfId="6" applyNumberFormat="1" applyFont="1" applyFill="1" applyBorder="1" applyAlignment="1">
      <alignment horizontal="right"/>
    </xf>
    <xf numFmtId="1" fontId="13" fillId="2" borderId="0" xfId="6" applyNumberFormat="1" applyFont="1" applyFill="1" applyBorder="1" applyAlignment="1" applyProtection="1">
      <alignment horizontal="center" vertical="center" wrapText="1"/>
    </xf>
    <xf numFmtId="0" fontId="13" fillId="4" borderId="3" xfId="6" applyNumberFormat="1" applyFont="1" applyFill="1" applyBorder="1" applyAlignment="1" applyProtection="1">
      <alignment horizontal="left" wrapText="1"/>
    </xf>
    <xf numFmtId="4" fontId="13" fillId="4" borderId="3" xfId="6" applyNumberFormat="1" applyFont="1" applyFill="1" applyBorder="1" applyAlignment="1" applyProtection="1">
      <alignment horizontal="right" wrapText="1"/>
    </xf>
    <xf numFmtId="4" fontId="38" fillId="4" borderId="2" xfId="6" applyNumberFormat="1" applyFont="1" applyFill="1" applyBorder="1"/>
    <xf numFmtId="0" fontId="1" fillId="0" borderId="0" xfId="9"/>
    <xf numFmtId="0" fontId="39" fillId="0" borderId="0" xfId="9" applyNumberFormat="1" applyFont="1" applyFill="1" applyBorder="1" applyAlignment="1" applyProtection="1">
      <alignment horizontal="center" vertical="center" wrapText="1"/>
    </xf>
    <xf numFmtId="0" fontId="11" fillId="0" borderId="0" xfId="9" applyNumberFormat="1" applyFont="1" applyFill="1" applyBorder="1" applyAlignment="1" applyProtection="1">
      <alignment vertical="center" wrapText="1"/>
    </xf>
    <xf numFmtId="0" fontId="22" fillId="2" borderId="2" xfId="9" applyNumberFormat="1" applyFont="1" applyFill="1" applyBorder="1" applyAlignment="1" applyProtection="1">
      <alignment horizontal="left" vertical="center" wrapText="1"/>
    </xf>
    <xf numFmtId="4" fontId="13" fillId="2" borderId="3" xfId="9" applyNumberFormat="1" applyFont="1" applyFill="1" applyBorder="1" applyAlignment="1">
      <alignment horizontal="right"/>
    </xf>
    <xf numFmtId="0" fontId="40" fillId="12" borderId="2" xfId="9" quotePrefix="1" applyFont="1" applyFill="1" applyBorder="1" applyAlignment="1">
      <alignment horizontal="left" vertical="center" wrapText="1"/>
    </xf>
    <xf numFmtId="4" fontId="11" fillId="12" borderId="3" xfId="9" applyNumberFormat="1" applyFont="1" applyFill="1" applyBorder="1" applyAlignment="1">
      <alignment horizontal="right"/>
    </xf>
    <xf numFmtId="0" fontId="23" fillId="2" borderId="2" xfId="9" applyFont="1" applyFill="1" applyBorder="1" applyAlignment="1">
      <alignment horizontal="left" vertical="center"/>
    </xf>
    <xf numFmtId="4" fontId="11" fillId="2" borderId="3" xfId="9" applyNumberFormat="1" applyFont="1" applyFill="1" applyBorder="1" applyAlignment="1">
      <alignment horizontal="right"/>
    </xf>
    <xf numFmtId="4" fontId="11" fillId="2" borderId="2" xfId="9" applyNumberFormat="1" applyFont="1" applyFill="1" applyBorder="1" applyAlignment="1">
      <alignment horizontal="right"/>
    </xf>
    <xf numFmtId="0" fontId="23" fillId="12" borderId="2" xfId="9" applyFont="1" applyFill="1" applyBorder="1" applyAlignment="1">
      <alignment horizontal="left" vertical="center"/>
    </xf>
    <xf numFmtId="0" fontId="23" fillId="2" borderId="2" xfId="9" applyNumberFormat="1" applyFont="1" applyFill="1" applyBorder="1" applyAlignment="1" applyProtection="1">
      <alignment horizontal="left" vertical="center" wrapText="1"/>
    </xf>
    <xf numFmtId="0" fontId="11" fillId="2" borderId="2" xfId="9" applyNumberFormat="1" applyFont="1" applyFill="1" applyBorder="1" applyAlignment="1" applyProtection="1">
      <alignment horizontal="center" vertical="center" wrapText="1"/>
    </xf>
    <xf numFmtId="0" fontId="11" fillId="13" borderId="2" xfId="9" applyNumberFormat="1" applyFont="1" applyFill="1" applyBorder="1" applyAlignment="1" applyProtection="1">
      <alignment horizontal="center" vertical="center" wrapText="1"/>
    </xf>
    <xf numFmtId="0" fontId="20" fillId="0" borderId="0" xfId="9" applyNumberFormat="1" applyFont="1" applyFill="1" applyBorder="1" applyAlignment="1" applyProtection="1">
      <alignment horizontal="center" vertical="center" wrapText="1"/>
    </xf>
    <xf numFmtId="0" fontId="21" fillId="0" borderId="0" xfId="9" applyFont="1" applyAlignment="1">
      <alignment vertical="center" wrapText="1"/>
    </xf>
    <xf numFmtId="0" fontId="16" fillId="2" borderId="3" xfId="7" applyNumberFormat="1" applyFont="1" applyFill="1" applyBorder="1" applyAlignment="1" applyProtection="1">
      <alignment horizontal="center" vertical="center" wrapText="1"/>
    </xf>
    <xf numFmtId="4" fontId="13" fillId="2" borderId="3" xfId="9" applyNumberFormat="1" applyFont="1" applyFill="1" applyBorder="1" applyAlignment="1">
      <alignment horizontal="center"/>
    </xf>
    <xf numFmtId="2" fontId="1" fillId="0" borderId="2" xfId="9" applyNumberFormat="1" applyBorder="1" applyAlignment="1">
      <alignment horizontal="center"/>
    </xf>
    <xf numFmtId="0" fontId="16" fillId="3" borderId="1" xfId="2" applyNumberFormat="1" applyFont="1" applyFill="1" applyBorder="1" applyAlignment="1" applyProtection="1">
      <alignment horizontal="center" vertical="center" wrapText="1"/>
    </xf>
    <xf numFmtId="0" fontId="16" fillId="3" borderId="2" xfId="2" applyNumberFormat="1" applyFont="1" applyFill="1" applyBorder="1" applyAlignment="1" applyProtection="1">
      <alignment horizontal="center" vertical="center" wrapText="1"/>
    </xf>
    <xf numFmtId="0" fontId="16" fillId="2" borderId="2" xfId="2" applyNumberFormat="1" applyFont="1" applyFill="1" applyBorder="1" applyAlignment="1" applyProtection="1">
      <alignment horizontal="center" vertical="center" wrapText="1"/>
    </xf>
    <xf numFmtId="0" fontId="16" fillId="2" borderId="1" xfId="2" applyNumberFormat="1" applyFont="1" applyFill="1" applyBorder="1" applyAlignment="1" applyProtection="1">
      <alignment horizontal="center" vertical="center" wrapText="1"/>
    </xf>
    <xf numFmtId="164" fontId="16" fillId="2" borderId="2" xfId="2" applyNumberFormat="1" applyFont="1" applyFill="1" applyBorder="1" applyAlignment="1" applyProtection="1">
      <alignment horizontal="center"/>
    </xf>
    <xf numFmtId="164" fontId="12" fillId="5" borderId="2" xfId="2" applyNumberFormat="1" applyFont="1" applyFill="1" applyBorder="1" applyAlignment="1" applyProtection="1">
      <alignment horizontal="center"/>
    </xf>
    <xf numFmtId="0" fontId="16" fillId="3" borderId="0" xfId="2" applyNumberFormat="1" applyFont="1" applyFill="1" applyBorder="1" applyAlignment="1" applyProtection="1">
      <alignment horizontal="center"/>
    </xf>
    <xf numFmtId="0" fontId="16" fillId="0" borderId="3" xfId="2" applyNumberFormat="1" applyFont="1" applyFill="1" applyBorder="1" applyAlignment="1" applyProtection="1">
      <alignment wrapText="1"/>
    </xf>
    <xf numFmtId="14" fontId="11" fillId="0" borderId="0" xfId="2" applyNumberFormat="1" applyFont="1" applyFill="1" applyBorder="1" applyAlignment="1" applyProtection="1">
      <alignment horizontal="left" wrapText="1"/>
    </xf>
    <xf numFmtId="0" fontId="23" fillId="2" borderId="0" xfId="6" applyNumberFormat="1" applyFont="1" applyFill="1" applyBorder="1" applyAlignment="1" applyProtection="1">
      <alignment horizontal="left" vertical="center" wrapText="1"/>
    </xf>
    <xf numFmtId="0" fontId="29" fillId="2" borderId="0" xfId="6" applyNumberFormat="1" applyFont="1" applyFill="1" applyBorder="1" applyAlignment="1" applyProtection="1">
      <alignment vertical="center" wrapText="1"/>
    </xf>
    <xf numFmtId="4" fontId="11" fillId="2" borderId="0" xfId="6" applyNumberFormat="1" applyFont="1" applyFill="1" applyBorder="1" applyAlignment="1">
      <alignment horizontal="right"/>
    </xf>
    <xf numFmtId="4" fontId="13" fillId="2" borderId="0" xfId="6" applyNumberFormat="1" applyFont="1" applyFill="1" applyBorder="1" applyAlignment="1" applyProtection="1">
      <alignment horizontal="center" vertical="center" wrapText="1"/>
    </xf>
    <xf numFmtId="0" fontId="15" fillId="10" borderId="2" xfId="2" applyNumberFormat="1" applyFont="1" applyFill="1" applyBorder="1" applyAlignment="1" applyProtection="1">
      <alignment wrapText="1"/>
    </xf>
    <xf numFmtId="164" fontId="12" fillId="4" borderId="6" xfId="2" applyNumberFormat="1" applyFont="1" applyFill="1" applyBorder="1" applyAlignment="1" applyProtection="1">
      <alignment horizontal="center"/>
    </xf>
    <xf numFmtId="2" fontId="28" fillId="2" borderId="2" xfId="7" applyNumberFormat="1" applyFont="1" applyFill="1" applyBorder="1" applyAlignment="1">
      <alignment horizontal="center"/>
    </xf>
    <xf numFmtId="164" fontId="16" fillId="0" borderId="12" xfId="3" applyNumberFormat="1" applyFont="1" applyFill="1" applyBorder="1" applyAlignment="1" applyProtection="1"/>
    <xf numFmtId="164" fontId="16" fillId="0" borderId="12" xfId="2" applyNumberFormat="1" applyFont="1" applyFill="1" applyBorder="1" applyAlignment="1" applyProtection="1"/>
    <xf numFmtId="164" fontId="12" fillId="9" borderId="11" xfId="3" applyNumberFormat="1" applyFont="1" applyFill="1" applyBorder="1" applyAlignment="1" applyProtection="1"/>
    <xf numFmtId="0" fontId="23" fillId="2" borderId="3" xfId="6" applyNumberFormat="1" applyFont="1" applyFill="1" applyBorder="1" applyAlignment="1" applyProtection="1">
      <alignment vertical="center" wrapText="1"/>
    </xf>
    <xf numFmtId="0" fontId="35" fillId="0" borderId="1" xfId="7" quotePrefix="1" applyFont="1" applyFill="1" applyBorder="1" applyAlignment="1">
      <alignment horizontal="left" vertical="center"/>
    </xf>
    <xf numFmtId="0" fontId="35" fillId="0" borderId="10" xfId="7" applyNumberFormat="1" applyFont="1" applyFill="1" applyBorder="1" applyAlignment="1" applyProtection="1">
      <alignment vertical="center"/>
    </xf>
    <xf numFmtId="0" fontId="11" fillId="0" borderId="9" xfId="7" applyNumberFormat="1" applyFont="1" applyFill="1" applyBorder="1" applyAlignment="1" applyProtection="1">
      <alignment horizontal="left" wrapText="1"/>
    </xf>
    <xf numFmtId="0" fontId="16" fillId="13" borderId="1" xfId="7" quotePrefix="1" applyFont="1" applyFill="1" applyBorder="1" applyAlignment="1">
      <alignment horizontal="center" vertical="center" wrapText="1"/>
    </xf>
    <xf numFmtId="0" fontId="16" fillId="13" borderId="10" xfId="7" quotePrefix="1" applyFont="1" applyFill="1" applyBorder="1" applyAlignment="1">
      <alignment horizontal="center" vertical="center" wrapText="1"/>
    </xf>
    <xf numFmtId="0" fontId="16" fillId="13" borderId="3" xfId="7" quotePrefix="1" applyFont="1" applyFill="1" applyBorder="1" applyAlignment="1">
      <alignment horizontal="center" vertical="center" wrapText="1"/>
    </xf>
    <xf numFmtId="0" fontId="34" fillId="0" borderId="1" xfId="7" quotePrefix="1" applyFont="1" applyBorder="1" applyAlignment="1">
      <alignment horizontal="center" wrapText="1"/>
    </xf>
    <xf numFmtId="0" fontId="34" fillId="0" borderId="10" xfId="7" quotePrefix="1" applyFont="1" applyBorder="1" applyAlignment="1">
      <alignment horizontal="center" wrapText="1"/>
    </xf>
    <xf numFmtId="0" fontId="34" fillId="0" borderId="3" xfId="7" quotePrefix="1" applyFont="1" applyBorder="1" applyAlignment="1">
      <alignment horizontal="center" wrapText="1"/>
    </xf>
    <xf numFmtId="0" fontId="33" fillId="0" borderId="0" xfId="5" applyNumberFormat="1" applyFont="1" applyFill="1" applyBorder="1" applyAlignment="1" applyProtection="1">
      <alignment horizontal="center" vertical="center" wrapText="1"/>
    </xf>
    <xf numFmtId="0" fontId="33" fillId="0" borderId="0" xfId="7" applyNumberFormat="1" applyFont="1" applyFill="1" applyBorder="1" applyAlignment="1" applyProtection="1">
      <alignment horizontal="center" vertical="center" wrapText="1"/>
    </xf>
    <xf numFmtId="0" fontId="35" fillId="12" borderId="1" xfId="7" applyNumberFormat="1" applyFont="1" applyFill="1" applyBorder="1" applyAlignment="1" applyProtection="1">
      <alignment horizontal="left" vertical="center" wrapText="1"/>
    </xf>
    <xf numFmtId="0" fontId="35" fillId="12" borderId="10" xfId="7" applyNumberFormat="1" applyFont="1" applyFill="1" applyBorder="1" applyAlignment="1" applyProtection="1">
      <alignment vertical="center" wrapText="1"/>
    </xf>
    <xf numFmtId="0" fontId="35" fillId="12" borderId="10" xfId="7" applyNumberFormat="1" applyFont="1" applyFill="1" applyBorder="1" applyAlignment="1" applyProtection="1">
      <alignment vertical="center"/>
    </xf>
    <xf numFmtId="0" fontId="35" fillId="0" borderId="1" xfId="7" applyNumberFormat="1" applyFont="1" applyFill="1" applyBorder="1" applyAlignment="1" applyProtection="1">
      <alignment horizontal="left" vertical="center" wrapText="1"/>
    </xf>
    <xf numFmtId="0" fontId="35" fillId="0" borderId="10" xfId="7" applyNumberFormat="1" applyFont="1" applyFill="1" applyBorder="1" applyAlignment="1" applyProtection="1">
      <alignment vertical="center" wrapText="1"/>
    </xf>
    <xf numFmtId="0" fontId="15" fillId="0" borderId="0" xfId="7" applyNumberFormat="1" applyFont="1" applyFill="1" applyBorder="1" applyAlignment="1" applyProtection="1">
      <alignment wrapText="1"/>
    </xf>
    <xf numFmtId="0" fontId="28" fillId="0" borderId="0" xfId="7" applyNumberFormat="1" applyFont="1" applyFill="1" applyBorder="1" applyAlignment="1" applyProtection="1">
      <alignment wrapText="1"/>
    </xf>
    <xf numFmtId="0" fontId="35" fillId="12" borderId="1" xfId="7" quotePrefix="1" applyNumberFormat="1" applyFont="1" applyFill="1" applyBorder="1" applyAlignment="1" applyProtection="1">
      <alignment horizontal="left" vertical="center" wrapText="1"/>
    </xf>
    <xf numFmtId="0" fontId="35" fillId="0" borderId="1" xfId="7" quotePrefix="1" applyNumberFormat="1" applyFont="1" applyFill="1" applyBorder="1" applyAlignment="1" applyProtection="1">
      <alignment horizontal="left" vertical="center" wrapText="1"/>
    </xf>
    <xf numFmtId="0" fontId="35" fillId="0" borderId="1" xfId="7" quotePrefix="1" applyFont="1" applyBorder="1" applyAlignment="1">
      <alignment horizontal="left" vertical="center"/>
    </xf>
    <xf numFmtId="0" fontId="35" fillId="0" borderId="10" xfId="7" applyNumberFormat="1" applyFont="1" applyFill="1" applyBorder="1" applyAlignment="1" applyProtection="1">
      <alignment horizontal="left" vertical="center" wrapText="1"/>
    </xf>
    <xf numFmtId="0" fontId="35" fillId="0" borderId="3" xfId="7" applyNumberFormat="1" applyFont="1" applyFill="1" applyBorder="1" applyAlignment="1" applyProtection="1">
      <alignment horizontal="left" vertical="center" wrapText="1"/>
    </xf>
    <xf numFmtId="0" fontId="16" fillId="0" borderId="1" xfId="7" quotePrefix="1" applyFont="1" applyBorder="1" applyAlignment="1">
      <alignment horizontal="center" vertical="center" wrapText="1"/>
    </xf>
    <xf numFmtId="0" fontId="16" fillId="0" borderId="10" xfId="7" quotePrefix="1" applyFont="1" applyBorder="1" applyAlignment="1">
      <alignment horizontal="center" vertical="center" wrapText="1"/>
    </xf>
    <xf numFmtId="0" fontId="16" fillId="0" borderId="3" xfId="7" quotePrefix="1" applyFont="1" applyBorder="1" applyAlignment="1">
      <alignment horizontal="center" vertical="center" wrapText="1"/>
    </xf>
    <xf numFmtId="0" fontId="35" fillId="12" borderId="10" xfId="7" quotePrefix="1" applyNumberFormat="1" applyFont="1" applyFill="1" applyBorder="1" applyAlignment="1" applyProtection="1">
      <alignment horizontal="left" vertical="center" wrapText="1"/>
    </xf>
    <xf numFmtId="0" fontId="35" fillId="12" borderId="3" xfId="7" quotePrefix="1" applyNumberFormat="1" applyFont="1" applyFill="1" applyBorder="1" applyAlignment="1" applyProtection="1">
      <alignment horizontal="left" vertical="center" wrapText="1"/>
    </xf>
    <xf numFmtId="0" fontId="22" fillId="0" borderId="0" xfId="0" quotePrefix="1" applyNumberFormat="1" applyFont="1" applyFill="1" applyBorder="1" applyAlignment="1" applyProtection="1">
      <alignment horizontal="left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41" fillId="0" borderId="0" xfId="0" applyFont="1" applyBorder="1" applyAlignment="1">
      <alignment horizontal="left" vertical="top" wrapText="1"/>
    </xf>
    <xf numFmtId="0" fontId="11" fillId="13" borderId="1" xfId="6" applyNumberFormat="1" applyFont="1" applyFill="1" applyBorder="1" applyAlignment="1" applyProtection="1">
      <alignment horizontal="center" vertical="center" wrapText="1"/>
    </xf>
    <xf numFmtId="0" fontId="11" fillId="13" borderId="3" xfId="6" applyNumberFormat="1" applyFont="1" applyFill="1" applyBorder="1" applyAlignment="1" applyProtection="1">
      <alignment horizontal="center" vertical="center" wrapText="1"/>
    </xf>
    <xf numFmtId="0" fontId="33" fillId="0" borderId="0" xfId="6" applyNumberFormat="1" applyFont="1" applyFill="1" applyBorder="1" applyAlignment="1" applyProtection="1">
      <alignment horizontal="center" vertical="center" wrapText="1"/>
    </xf>
    <xf numFmtId="0" fontId="33" fillId="0" borderId="0" xfId="6" applyNumberFormat="1" applyFont="1" applyFill="1" applyBorder="1" applyAlignment="1" applyProtection="1">
      <alignment vertical="center" wrapText="1"/>
    </xf>
    <xf numFmtId="0" fontId="1" fillId="0" borderId="0" xfId="6" applyFont="1" applyAlignment="1">
      <alignment wrapText="1"/>
    </xf>
    <xf numFmtId="0" fontId="20" fillId="0" borderId="0" xfId="9" applyNumberFormat="1" applyFont="1" applyFill="1" applyBorder="1" applyAlignment="1" applyProtection="1">
      <alignment horizontal="center" vertical="center" wrapText="1"/>
    </xf>
    <xf numFmtId="0" fontId="21" fillId="0" borderId="0" xfId="9" applyFont="1" applyAlignment="1">
      <alignment vertical="center" wrapText="1"/>
    </xf>
    <xf numFmtId="0" fontId="13" fillId="0" borderId="0" xfId="2" applyNumberFormat="1" applyFont="1" applyFill="1" applyBorder="1" applyAlignment="1" applyProtection="1">
      <alignment horizontal="center"/>
    </xf>
    <xf numFmtId="0" fontId="20" fillId="0" borderId="0" xfId="5" applyNumberFormat="1" applyFont="1" applyFill="1" applyBorder="1" applyAlignment="1" applyProtection="1">
      <alignment horizontal="center" vertical="center" wrapText="1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13" fillId="4" borderId="7" xfId="2" applyNumberFormat="1" applyFont="1" applyFill="1" applyBorder="1" applyAlignment="1" applyProtection="1">
      <alignment horizontal="center" wrapText="1"/>
    </xf>
    <xf numFmtId="0" fontId="13" fillId="4" borderId="8" xfId="2" applyNumberFormat="1" applyFont="1" applyFill="1" applyBorder="1" applyAlignment="1" applyProtection="1">
      <alignment horizontal="center" wrapText="1"/>
    </xf>
    <xf numFmtId="0" fontId="11" fillId="13" borderId="1" xfId="2" applyNumberFormat="1" applyFont="1" applyFill="1" applyBorder="1" applyAlignment="1" applyProtection="1">
      <alignment horizontal="center" vertical="center" wrapText="1"/>
    </xf>
    <xf numFmtId="0" fontId="11" fillId="13" borderId="3" xfId="2" applyNumberFormat="1" applyFont="1" applyFill="1" applyBorder="1" applyAlignment="1" applyProtection="1">
      <alignment horizontal="center" vertical="center" wrapText="1"/>
    </xf>
    <xf numFmtId="0" fontId="20" fillId="0" borderId="9" xfId="5" applyNumberFormat="1" applyFont="1" applyFill="1" applyBorder="1" applyAlignment="1" applyProtection="1">
      <alignment horizontal="center" vertical="center" wrapText="1"/>
    </xf>
  </cellXfs>
  <cellStyles count="10">
    <cellStyle name="Normalno" xfId="0" builtinId="0"/>
    <cellStyle name="Normalno 2" xfId="2"/>
    <cellStyle name="Normalno 3" xfId="1"/>
    <cellStyle name="Normalno 3 2" xfId="5"/>
    <cellStyle name="Normalno 4" xfId="4"/>
    <cellStyle name="Normalno 5" xfId="6"/>
    <cellStyle name="Normalno 6" xfId="7"/>
    <cellStyle name="Normalno 7" xfId="9"/>
    <cellStyle name="Zarez" xfId="8" builtinId="3"/>
    <cellStyle name="Zarez 2" xfId="3"/>
  </cellStyles>
  <dxfs count="0"/>
  <tableStyles count="0" defaultTableStyle="TableStyleMedium2" defaultPivotStyle="PivotStyleLight16"/>
  <colors>
    <mruColors>
      <color rgb="FFFFF2CC"/>
      <color rgb="FFBDD7EE"/>
      <color rgb="FFCCFFFF"/>
      <color rgb="FFFCE4D6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G23" sqref="G23"/>
    </sheetView>
  </sheetViews>
  <sheetFormatPr defaultRowHeight="15" x14ac:dyDescent="0.25"/>
  <cols>
    <col min="1" max="4" width="9.140625" style="78"/>
    <col min="5" max="5" width="11" style="78" customWidth="1"/>
    <col min="6" max="6" width="22.140625" style="78" customWidth="1"/>
    <col min="7" max="7" width="19.7109375" style="78" customWidth="1"/>
    <col min="8" max="8" width="21.28515625" style="78" customWidth="1"/>
    <col min="9" max="9" width="22.28515625" style="78" customWidth="1"/>
    <col min="10" max="11" width="13.140625" style="78" customWidth="1"/>
    <col min="12" max="16384" width="9.140625" style="78"/>
  </cols>
  <sheetData>
    <row r="1" spans="1:11" ht="42" customHeight="1" x14ac:dyDescent="0.25">
      <c r="A1" s="248" t="s">
        <v>227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5" customHeight="1" x14ac:dyDescent="0.25">
      <c r="A2" s="249" t="s">
        <v>109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9.75" customHeight="1" x14ac:dyDescent="0.25">
      <c r="A3" s="164"/>
      <c r="B3" s="164"/>
      <c r="C3" s="164"/>
      <c r="D3" s="164"/>
      <c r="E3" s="164"/>
      <c r="F3" s="164"/>
      <c r="G3" s="164"/>
      <c r="H3" s="164"/>
      <c r="I3" s="165"/>
    </row>
    <row r="4" spans="1:11" ht="18" customHeight="1" x14ac:dyDescent="0.25">
      <c r="A4" s="249" t="s">
        <v>189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1" ht="18" customHeight="1" x14ac:dyDescent="0.25">
      <c r="A5" s="241" t="s">
        <v>190</v>
      </c>
      <c r="B5" s="241"/>
      <c r="C5" s="241"/>
      <c r="D5" s="241"/>
      <c r="E5" s="241"/>
      <c r="F5" s="155"/>
      <c r="G5" s="155"/>
      <c r="H5" s="155"/>
      <c r="I5" s="155"/>
    </row>
    <row r="6" spans="1:11" ht="24" customHeight="1" x14ac:dyDescent="0.25">
      <c r="A6" s="242" t="s">
        <v>191</v>
      </c>
      <c r="B6" s="243"/>
      <c r="C6" s="243"/>
      <c r="D6" s="243"/>
      <c r="E6" s="244"/>
      <c r="F6" s="180" t="s">
        <v>228</v>
      </c>
      <c r="G6" s="180" t="s">
        <v>229</v>
      </c>
      <c r="H6" s="180" t="s">
        <v>230</v>
      </c>
      <c r="I6" s="180" t="s">
        <v>231</v>
      </c>
      <c r="J6" s="181" t="s">
        <v>202</v>
      </c>
      <c r="K6" s="181" t="s">
        <v>232</v>
      </c>
    </row>
    <row r="7" spans="1:11" x14ac:dyDescent="0.25">
      <c r="A7" s="245">
        <v>1</v>
      </c>
      <c r="B7" s="246"/>
      <c r="C7" s="246"/>
      <c r="D7" s="246"/>
      <c r="E7" s="247"/>
      <c r="F7" s="157">
        <v>2</v>
      </c>
      <c r="G7" s="157">
        <v>3</v>
      </c>
      <c r="H7" s="157">
        <v>4</v>
      </c>
      <c r="I7" s="157">
        <v>5</v>
      </c>
      <c r="J7" s="170">
        <v>6</v>
      </c>
      <c r="K7" s="170">
        <v>7</v>
      </c>
    </row>
    <row r="8" spans="1:11" x14ac:dyDescent="0.25">
      <c r="A8" s="250" t="s">
        <v>110</v>
      </c>
      <c r="B8" s="251"/>
      <c r="C8" s="251"/>
      <c r="D8" s="251"/>
      <c r="E8" s="252"/>
      <c r="F8" s="159">
        <f>F9+F10</f>
        <v>489998.85</v>
      </c>
      <c r="G8" s="159">
        <f t="shared" ref="G8:I8" si="0">G9+G10</f>
        <v>965777.33</v>
      </c>
      <c r="H8" s="159">
        <f t="shared" si="0"/>
        <v>0</v>
      </c>
      <c r="I8" s="159">
        <f t="shared" si="0"/>
        <v>583062.67000000004</v>
      </c>
      <c r="J8" s="172">
        <f>I8/F8*100</f>
        <v>118.99266090114295</v>
      </c>
      <c r="K8" s="172">
        <f>I8/G8*100</f>
        <v>60.372370720277736</v>
      </c>
    </row>
    <row r="9" spans="1:11" x14ac:dyDescent="0.25">
      <c r="A9" s="253" t="s">
        <v>192</v>
      </c>
      <c r="B9" s="254"/>
      <c r="C9" s="254"/>
      <c r="D9" s="254"/>
      <c r="E9" s="240"/>
      <c r="F9" s="160">
        <v>489998.85</v>
      </c>
      <c r="G9" s="160">
        <v>965777.33</v>
      </c>
      <c r="H9" s="160">
        <v>0</v>
      </c>
      <c r="I9" s="160">
        <v>583062.67000000004</v>
      </c>
      <c r="J9" s="171">
        <f t="shared" ref="J9:J14" si="1">I9/F9*100</f>
        <v>118.99266090114295</v>
      </c>
      <c r="K9" s="234">
        <f t="shared" ref="K9:K14" si="2">I9/G9*100</f>
        <v>60.372370720277736</v>
      </c>
    </row>
    <row r="10" spans="1:11" x14ac:dyDescent="0.25">
      <c r="A10" s="239" t="s">
        <v>193</v>
      </c>
      <c r="B10" s="240"/>
      <c r="C10" s="240"/>
      <c r="D10" s="240"/>
      <c r="E10" s="240"/>
      <c r="F10" s="160">
        <v>0</v>
      </c>
      <c r="G10" s="161">
        <v>0</v>
      </c>
      <c r="H10" s="161">
        <v>0</v>
      </c>
      <c r="I10" s="160">
        <v>0</v>
      </c>
      <c r="J10" s="171" t="e">
        <f t="shared" si="1"/>
        <v>#DIV/0!</v>
      </c>
      <c r="K10" s="234" t="e">
        <f t="shared" si="2"/>
        <v>#DIV/0!</v>
      </c>
    </row>
    <row r="11" spans="1:11" x14ac:dyDescent="0.25">
      <c r="A11" s="162" t="s">
        <v>111</v>
      </c>
      <c r="B11" s="163"/>
      <c r="C11" s="163"/>
      <c r="D11" s="163"/>
      <c r="E11" s="163"/>
      <c r="F11" s="159">
        <f>F12+F13</f>
        <v>489529.10000000003</v>
      </c>
      <c r="G11" s="159">
        <f t="shared" ref="G11:I11" si="3">G12+G13</f>
        <v>965777.33</v>
      </c>
      <c r="H11" s="159">
        <f t="shared" si="3"/>
        <v>0</v>
      </c>
      <c r="I11" s="159">
        <f t="shared" si="3"/>
        <v>659983.60000000009</v>
      </c>
      <c r="J11" s="172">
        <f t="shared" si="1"/>
        <v>134.82009547542731</v>
      </c>
      <c r="K11" s="172">
        <f t="shared" si="2"/>
        <v>68.337035825846129</v>
      </c>
    </row>
    <row r="12" spans="1:11" x14ac:dyDescent="0.25">
      <c r="A12" s="258" t="s">
        <v>194</v>
      </c>
      <c r="B12" s="254"/>
      <c r="C12" s="254"/>
      <c r="D12" s="254"/>
      <c r="E12" s="254"/>
      <c r="F12" s="160">
        <v>488814.96</v>
      </c>
      <c r="G12" s="160">
        <v>963912.33</v>
      </c>
      <c r="H12" s="160">
        <v>0</v>
      </c>
      <c r="I12" s="160">
        <v>643466.05000000005</v>
      </c>
      <c r="J12" s="171">
        <f t="shared" si="1"/>
        <v>131.63796173505</v>
      </c>
      <c r="K12" s="234">
        <f t="shared" si="2"/>
        <v>66.755661274713646</v>
      </c>
    </row>
    <row r="13" spans="1:11" x14ac:dyDescent="0.25">
      <c r="A13" s="259" t="s">
        <v>195</v>
      </c>
      <c r="B13" s="240"/>
      <c r="C13" s="240"/>
      <c r="D13" s="240"/>
      <c r="E13" s="240"/>
      <c r="F13" s="161">
        <v>714.14</v>
      </c>
      <c r="G13" s="161">
        <v>1865</v>
      </c>
      <c r="H13" s="161">
        <v>0</v>
      </c>
      <c r="I13" s="161">
        <v>16517.55</v>
      </c>
      <c r="J13" s="171">
        <f t="shared" si="1"/>
        <v>2312.9288374828466</v>
      </c>
      <c r="K13" s="234">
        <f t="shared" si="2"/>
        <v>885.6595174262734</v>
      </c>
    </row>
    <row r="14" spans="1:11" x14ac:dyDescent="0.25">
      <c r="A14" s="257" t="s">
        <v>112</v>
      </c>
      <c r="B14" s="251"/>
      <c r="C14" s="251"/>
      <c r="D14" s="251"/>
      <c r="E14" s="251"/>
      <c r="F14" s="159">
        <f>F8-F11</f>
        <v>469.74999999994179</v>
      </c>
      <c r="G14" s="159">
        <f t="shared" ref="G14:I14" si="4">G8-G11</f>
        <v>0</v>
      </c>
      <c r="H14" s="159">
        <f t="shared" si="4"/>
        <v>0</v>
      </c>
      <c r="I14" s="159">
        <f t="shared" si="4"/>
        <v>-76920.930000000051</v>
      </c>
      <c r="J14" s="172">
        <f t="shared" si="1"/>
        <v>-16374.865353913694</v>
      </c>
      <c r="K14" s="172" t="e">
        <f t="shared" si="2"/>
        <v>#DIV/0!</v>
      </c>
    </row>
    <row r="15" spans="1:11" ht="18" x14ac:dyDescent="0.25">
      <c r="A15" s="79"/>
      <c r="B15" s="79"/>
      <c r="C15" s="79"/>
      <c r="D15" s="79"/>
      <c r="E15" s="79"/>
      <c r="F15" s="79"/>
      <c r="G15" s="79"/>
      <c r="H15" s="79"/>
      <c r="I15" s="80"/>
    </row>
    <row r="16" spans="1:11" ht="18" x14ac:dyDescent="0.25">
      <c r="A16" s="241" t="s">
        <v>113</v>
      </c>
      <c r="B16" s="241"/>
      <c r="C16" s="241"/>
      <c r="D16" s="241"/>
      <c r="E16" s="241"/>
      <c r="F16" s="79"/>
      <c r="G16" s="79"/>
      <c r="H16" s="79"/>
      <c r="I16" s="80"/>
    </row>
    <row r="17" spans="1:11" ht="24" x14ac:dyDescent="0.25">
      <c r="A17" s="262" t="s">
        <v>191</v>
      </c>
      <c r="B17" s="263"/>
      <c r="C17" s="263"/>
      <c r="D17" s="263"/>
      <c r="E17" s="264"/>
      <c r="F17" s="158" t="s">
        <v>228</v>
      </c>
      <c r="G17" s="158" t="s">
        <v>229</v>
      </c>
      <c r="H17" s="158" t="s">
        <v>230</v>
      </c>
      <c r="I17" s="158" t="s">
        <v>231</v>
      </c>
      <c r="J17" s="173" t="s">
        <v>202</v>
      </c>
      <c r="K17" s="173" t="s">
        <v>232</v>
      </c>
    </row>
    <row r="18" spans="1:11" ht="15.75" customHeight="1" x14ac:dyDescent="0.25">
      <c r="A18" s="253" t="s">
        <v>196</v>
      </c>
      <c r="B18" s="260"/>
      <c r="C18" s="260"/>
      <c r="D18" s="260"/>
      <c r="E18" s="261"/>
      <c r="F18" s="174"/>
      <c r="G18" s="174"/>
      <c r="H18" s="174"/>
      <c r="I18" s="174"/>
      <c r="J18" s="178"/>
      <c r="K18" s="178"/>
    </row>
    <row r="19" spans="1:11" x14ac:dyDescent="0.25">
      <c r="A19" s="253" t="s">
        <v>197</v>
      </c>
      <c r="B19" s="254"/>
      <c r="C19" s="254"/>
      <c r="D19" s="254"/>
      <c r="E19" s="254"/>
      <c r="F19" s="174"/>
      <c r="G19" s="174"/>
      <c r="H19" s="174"/>
      <c r="I19" s="174"/>
      <c r="J19" s="178"/>
      <c r="K19" s="178"/>
    </row>
    <row r="20" spans="1:11" x14ac:dyDescent="0.25">
      <c r="A20" s="257" t="s">
        <v>198</v>
      </c>
      <c r="B20" s="251"/>
      <c r="C20" s="251"/>
      <c r="D20" s="251"/>
      <c r="E20" s="251"/>
      <c r="F20" s="175">
        <v>0</v>
      </c>
      <c r="G20" s="175">
        <v>0</v>
      </c>
      <c r="H20" s="175">
        <v>0</v>
      </c>
      <c r="I20" s="175">
        <v>0</v>
      </c>
      <c r="J20" s="179">
        <v>0</v>
      </c>
      <c r="K20" s="179">
        <v>0</v>
      </c>
    </row>
    <row r="21" spans="1:11" x14ac:dyDescent="0.25">
      <c r="A21" s="257" t="s">
        <v>199</v>
      </c>
      <c r="B21" s="265"/>
      <c r="C21" s="265"/>
      <c r="D21" s="265"/>
      <c r="E21" s="266"/>
      <c r="F21" s="159">
        <v>14161.74</v>
      </c>
      <c r="G21" s="159">
        <v>14983.05</v>
      </c>
      <c r="H21" s="159">
        <v>0</v>
      </c>
      <c r="I21" s="159">
        <v>14983.05</v>
      </c>
      <c r="J21" s="172">
        <f>I21/F21*100</f>
        <v>105.79949921407963</v>
      </c>
      <c r="K21" s="172">
        <f>I21/G21*100</f>
        <v>100</v>
      </c>
    </row>
    <row r="22" spans="1:11" x14ac:dyDescent="0.25">
      <c r="A22" s="257" t="s">
        <v>200</v>
      </c>
      <c r="B22" s="265"/>
      <c r="C22" s="265"/>
      <c r="D22" s="265"/>
      <c r="E22" s="266"/>
      <c r="F22" s="159">
        <v>469.75</v>
      </c>
      <c r="G22" s="159">
        <v>0</v>
      </c>
      <c r="H22" s="159">
        <v>0</v>
      </c>
      <c r="I22" s="159">
        <v>0</v>
      </c>
      <c r="J22" s="172">
        <f>I22/F22*100</f>
        <v>0</v>
      </c>
      <c r="K22" s="179" t="e">
        <f>I22/G22*100</f>
        <v>#DIV/0!</v>
      </c>
    </row>
    <row r="23" spans="1:11" ht="18" x14ac:dyDescent="0.25">
      <c r="A23" s="156"/>
      <c r="B23" s="79"/>
      <c r="C23" s="79"/>
      <c r="D23" s="79"/>
      <c r="E23" s="79"/>
      <c r="F23" s="79"/>
      <c r="G23" s="79"/>
      <c r="H23" s="79"/>
      <c r="I23" s="80"/>
    </row>
    <row r="24" spans="1:11" s="166" customFormat="1" ht="18" customHeight="1" x14ac:dyDescent="0.25">
      <c r="A24" s="267" t="s">
        <v>201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</row>
    <row r="25" spans="1:11" s="166" customFormat="1" ht="15.75" x14ac:dyDescent="0.25">
      <c r="A25" s="167"/>
      <c r="B25" s="168"/>
      <c r="C25" s="168"/>
      <c r="D25" s="168"/>
      <c r="E25" s="168"/>
      <c r="F25" s="169"/>
      <c r="G25" s="169"/>
      <c r="H25" s="169"/>
      <c r="I25" s="169"/>
      <c r="J25" s="169"/>
      <c r="K25"/>
    </row>
    <row r="26" spans="1:11" s="166" customFormat="1" x14ac:dyDescent="0.25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7"/>
    </row>
    <row r="27" spans="1:11" s="166" customFormat="1" ht="30" customHeight="1" x14ac:dyDescent="0.25">
      <c r="A27" s="268" t="s">
        <v>233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</row>
    <row r="28" spans="1:11" s="166" customFormat="1" ht="25.5" customHeight="1" x14ac:dyDescent="0.25">
      <c r="A28" s="268"/>
      <c r="B28" s="268"/>
      <c r="C28" s="268"/>
      <c r="D28" s="268"/>
      <c r="E28" s="268"/>
      <c r="F28" s="268"/>
      <c r="G28" s="268"/>
      <c r="H28" s="268"/>
      <c r="I28" s="268"/>
      <c r="J28" s="268"/>
      <c r="K28" s="268"/>
    </row>
    <row r="29" spans="1:11" s="166" customFormat="1" x14ac:dyDescent="0.25">
      <c r="A29" s="269"/>
      <c r="B29" s="269"/>
      <c r="C29" s="269"/>
      <c r="D29" s="269"/>
      <c r="E29" s="269"/>
      <c r="F29" s="269"/>
      <c r="G29" s="269"/>
      <c r="H29" s="269"/>
      <c r="I29" s="269"/>
      <c r="J29" s="269"/>
      <c r="K29" s="177"/>
    </row>
    <row r="30" spans="1:11" s="166" customFormat="1" x14ac:dyDescent="0.25">
      <c r="A30" s="270" t="s">
        <v>234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0"/>
    </row>
    <row r="31" spans="1:11" ht="19.5" customHeight="1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29.25" customHeight="1" x14ac:dyDescent="0.25">
      <c r="A32" s="255"/>
      <c r="B32" s="256"/>
      <c r="C32" s="256"/>
      <c r="D32" s="256"/>
      <c r="E32" s="256"/>
      <c r="F32" s="256"/>
      <c r="G32" s="256"/>
      <c r="H32" s="256"/>
      <c r="I32" s="256"/>
    </row>
    <row r="33" spans="1:9" ht="8.25" customHeight="1" x14ac:dyDescent="0.25"/>
    <row r="34" spans="1:9" ht="29.25" customHeight="1" x14ac:dyDescent="0.25">
      <c r="A34" s="255"/>
      <c r="B34" s="256"/>
      <c r="C34" s="256"/>
      <c r="D34" s="256"/>
      <c r="E34" s="256"/>
      <c r="F34" s="256"/>
      <c r="G34" s="256"/>
      <c r="H34" s="256"/>
      <c r="I34" s="256"/>
    </row>
  </sheetData>
  <mergeCells count="26">
    <mergeCell ref="A34:I34"/>
    <mergeCell ref="A20:E20"/>
    <mergeCell ref="A32:I32"/>
    <mergeCell ref="A12:E12"/>
    <mergeCell ref="A13:E13"/>
    <mergeCell ref="A14:E14"/>
    <mergeCell ref="A18:E18"/>
    <mergeCell ref="A19:E19"/>
    <mergeCell ref="A17:E17"/>
    <mergeCell ref="A21:E21"/>
    <mergeCell ref="A22:E22"/>
    <mergeCell ref="A24:K24"/>
    <mergeCell ref="A27:K28"/>
    <mergeCell ref="A29:E29"/>
    <mergeCell ref="F29:J29"/>
    <mergeCell ref="A30:K31"/>
    <mergeCell ref="A1:K1"/>
    <mergeCell ref="A2:K2"/>
    <mergeCell ref="A4:K4"/>
    <mergeCell ref="A8:E8"/>
    <mergeCell ref="A9:E9"/>
    <mergeCell ref="A10:E10"/>
    <mergeCell ref="A5:E5"/>
    <mergeCell ref="A6:E6"/>
    <mergeCell ref="A7:E7"/>
    <mergeCell ref="A16:E16"/>
  </mergeCells>
  <pageMargins left="0.43307086614173229" right="3.937007874015748E-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22" workbookViewId="0">
      <selection activeCell="F92" sqref="F92"/>
    </sheetView>
  </sheetViews>
  <sheetFormatPr defaultRowHeight="15" x14ac:dyDescent="0.25"/>
  <cols>
    <col min="1" max="1" width="5.7109375" style="64" customWidth="1"/>
    <col min="2" max="2" width="43.42578125" style="64" customWidth="1"/>
    <col min="3" max="3" width="21.7109375" style="64" customWidth="1"/>
    <col min="4" max="4" width="15.7109375" style="64" customWidth="1"/>
    <col min="5" max="5" width="13.5703125" style="64" customWidth="1"/>
    <col min="6" max="6" width="21.85546875" style="64" customWidth="1"/>
    <col min="7" max="8" width="9.7109375" style="64" customWidth="1"/>
    <col min="9" max="16384" width="9.140625" style="64"/>
  </cols>
  <sheetData>
    <row r="1" spans="1:8" ht="20.25" customHeight="1" x14ac:dyDescent="0.25">
      <c r="A1" s="273" t="s">
        <v>203</v>
      </c>
      <c r="B1" s="273"/>
      <c r="C1" s="273"/>
      <c r="D1" s="273"/>
      <c r="E1" s="273"/>
      <c r="F1" s="274"/>
      <c r="G1" s="274"/>
      <c r="H1" s="274"/>
    </row>
    <row r="2" spans="1:8" ht="21" customHeight="1" x14ac:dyDescent="0.25">
      <c r="A2" s="273" t="s">
        <v>206</v>
      </c>
      <c r="B2" s="273"/>
      <c r="C2" s="273"/>
      <c r="D2" s="273"/>
      <c r="E2" s="273"/>
      <c r="F2" s="273"/>
      <c r="G2" s="273"/>
      <c r="H2" s="273"/>
    </row>
    <row r="3" spans="1:8" ht="18" customHeight="1" x14ac:dyDescent="0.25">
      <c r="A3" s="273" t="s">
        <v>204</v>
      </c>
      <c r="B3" s="275"/>
      <c r="C3" s="275"/>
      <c r="D3" s="275"/>
      <c r="E3" s="275"/>
      <c r="F3" s="275"/>
      <c r="G3" s="275"/>
      <c r="H3" s="275"/>
    </row>
    <row r="4" spans="1:8" ht="15.75" x14ac:dyDescent="0.25">
      <c r="A4" s="65"/>
      <c r="B4" s="66"/>
      <c r="C4" s="66"/>
      <c r="D4" s="66"/>
      <c r="E4" s="145"/>
      <c r="F4" s="66"/>
      <c r="G4" s="149"/>
      <c r="H4" s="66"/>
    </row>
    <row r="5" spans="1:8" ht="28.5" customHeight="1" x14ac:dyDescent="0.25">
      <c r="A5" s="271" t="s">
        <v>191</v>
      </c>
      <c r="B5" s="272"/>
      <c r="C5" s="180" t="s">
        <v>228</v>
      </c>
      <c r="D5" s="180" t="s">
        <v>235</v>
      </c>
      <c r="E5" s="180" t="s">
        <v>236</v>
      </c>
      <c r="F5" s="180" t="s">
        <v>231</v>
      </c>
      <c r="G5" s="181" t="s">
        <v>188</v>
      </c>
      <c r="H5" s="181" t="s">
        <v>238</v>
      </c>
    </row>
    <row r="6" spans="1:8" ht="10.5" customHeight="1" x14ac:dyDescent="0.25">
      <c r="A6" s="182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</row>
    <row r="7" spans="1:8" ht="16.5" customHeight="1" x14ac:dyDescent="0.25">
      <c r="A7" s="192"/>
      <c r="B7" s="106" t="s">
        <v>205</v>
      </c>
      <c r="C7" s="107">
        <f>C8</f>
        <v>489998.85000000003</v>
      </c>
      <c r="D7" s="107">
        <f t="shared" ref="D7:G7" si="0">D8</f>
        <v>965777.33</v>
      </c>
      <c r="E7" s="107">
        <f t="shared" si="0"/>
        <v>0</v>
      </c>
      <c r="F7" s="107">
        <f t="shared" si="0"/>
        <v>582672.67000000004</v>
      </c>
      <c r="G7" s="190">
        <f t="shared" si="0"/>
        <v>118.91306887761064</v>
      </c>
      <c r="H7" s="108">
        <f t="shared" ref="H7:H8" si="1">F7/D7*100</f>
        <v>60.331988741131461</v>
      </c>
    </row>
    <row r="8" spans="1:8" ht="14.25" customHeight="1" x14ac:dyDescent="0.25">
      <c r="A8" s="85">
        <v>6</v>
      </c>
      <c r="B8" s="85" t="s">
        <v>104</v>
      </c>
      <c r="C8" s="91">
        <f>C9+C14+C17+C20+C25+C28</f>
        <v>489998.85000000003</v>
      </c>
      <c r="D8" s="91">
        <f t="shared" ref="D8:E8" si="2">D9+D14+D17+D20+D25+D28</f>
        <v>965777.33</v>
      </c>
      <c r="E8" s="91">
        <f t="shared" si="2"/>
        <v>0</v>
      </c>
      <c r="F8" s="91">
        <f t="shared" ref="F8" si="3">F9+F14+F17+F20+F25+F28</f>
        <v>582672.67000000004</v>
      </c>
      <c r="G8" s="188">
        <f t="shared" ref="G8:G30" si="4">F8/C8*100</f>
        <v>118.91306887761064</v>
      </c>
      <c r="H8" s="184">
        <f t="shared" si="1"/>
        <v>60.331988741131461</v>
      </c>
    </row>
    <row r="9" spans="1:8" ht="24" customHeight="1" x14ac:dyDescent="0.25">
      <c r="A9" s="67">
        <v>63</v>
      </c>
      <c r="B9" s="185" t="s">
        <v>105</v>
      </c>
      <c r="C9" s="77">
        <f>C10+C12</f>
        <v>437888.93</v>
      </c>
      <c r="D9" s="77">
        <f t="shared" ref="D9:F9" si="5">D10+D12</f>
        <v>883097.5</v>
      </c>
      <c r="E9" s="77">
        <f t="shared" si="5"/>
        <v>0</v>
      </c>
      <c r="F9" s="77">
        <f t="shared" si="5"/>
        <v>487020.01</v>
      </c>
      <c r="G9" s="189">
        <f t="shared" si="4"/>
        <v>111.21998676696394</v>
      </c>
      <c r="H9" s="93">
        <f>F9/D9*100</f>
        <v>55.149064514393942</v>
      </c>
    </row>
    <row r="10" spans="1:8" ht="14.25" customHeight="1" x14ac:dyDescent="0.25">
      <c r="A10" s="72">
        <v>636</v>
      </c>
      <c r="B10" s="84" t="s">
        <v>114</v>
      </c>
      <c r="C10" s="77">
        <f>C11</f>
        <v>437650.02</v>
      </c>
      <c r="D10" s="77">
        <f t="shared" ref="D10:E10" si="6">D11</f>
        <v>883097.5</v>
      </c>
      <c r="E10" s="77">
        <f t="shared" si="6"/>
        <v>0</v>
      </c>
      <c r="F10" s="77">
        <f t="shared" ref="F10" si="7">F11</f>
        <v>487014.73</v>
      </c>
      <c r="G10" s="189">
        <f t="shared" si="4"/>
        <v>111.27949451481803</v>
      </c>
      <c r="H10" s="93">
        <f t="shared" ref="H10:H30" si="8">F10/D10*100</f>
        <v>55.148466618918071</v>
      </c>
    </row>
    <row r="11" spans="1:8" ht="14.25" customHeight="1" x14ac:dyDescent="0.25">
      <c r="A11" s="70">
        <v>6361</v>
      </c>
      <c r="B11" s="83" t="s">
        <v>115</v>
      </c>
      <c r="C11" s="68">
        <v>437650.02</v>
      </c>
      <c r="D11" s="68">
        <v>883097.5</v>
      </c>
      <c r="E11" s="68">
        <v>0</v>
      </c>
      <c r="F11" s="68">
        <v>487014.73</v>
      </c>
      <c r="G11" s="189">
        <f t="shared" si="4"/>
        <v>111.27949451481803</v>
      </c>
      <c r="H11" s="93">
        <f t="shared" si="8"/>
        <v>55.148466618918071</v>
      </c>
    </row>
    <row r="12" spans="1:8" ht="14.25" customHeight="1" x14ac:dyDescent="0.25">
      <c r="A12" s="72">
        <v>639</v>
      </c>
      <c r="B12" s="84" t="s">
        <v>221</v>
      </c>
      <c r="C12" s="77">
        <f>C13</f>
        <v>238.91</v>
      </c>
      <c r="D12" s="77">
        <f t="shared" ref="D12:F12" si="9">D13</f>
        <v>0</v>
      </c>
      <c r="E12" s="77">
        <f t="shared" si="9"/>
        <v>0</v>
      </c>
      <c r="F12" s="77">
        <f t="shared" si="9"/>
        <v>5.28</v>
      </c>
      <c r="G12" s="189">
        <f t="shared" ref="G12:G13" si="10">F12/C12*100</f>
        <v>2.2100372525218703</v>
      </c>
      <c r="H12" s="93" t="e">
        <f t="shared" si="8"/>
        <v>#DIV/0!</v>
      </c>
    </row>
    <row r="13" spans="1:8" ht="14.25" customHeight="1" x14ac:dyDescent="0.25">
      <c r="A13" s="70">
        <v>6391</v>
      </c>
      <c r="B13" s="83" t="s">
        <v>222</v>
      </c>
      <c r="C13" s="68">
        <v>238.91</v>
      </c>
      <c r="D13" s="68">
        <v>0</v>
      </c>
      <c r="E13" s="68">
        <v>0</v>
      </c>
      <c r="F13" s="68">
        <v>5.28</v>
      </c>
      <c r="G13" s="189">
        <f t="shared" si="10"/>
        <v>2.2100372525218703</v>
      </c>
      <c r="H13" s="93" t="e">
        <f t="shared" si="8"/>
        <v>#DIV/0!</v>
      </c>
    </row>
    <row r="14" spans="1:8" ht="16.5" customHeight="1" x14ac:dyDescent="0.25">
      <c r="A14" s="72">
        <v>64</v>
      </c>
      <c r="B14" s="84" t="s">
        <v>116</v>
      </c>
      <c r="C14" s="77">
        <f>C15</f>
        <v>7.39</v>
      </c>
      <c r="D14" s="77">
        <f t="shared" ref="D14:E15" si="11">D15</f>
        <v>0</v>
      </c>
      <c r="E14" s="77">
        <f t="shared" si="11"/>
        <v>0</v>
      </c>
      <c r="F14" s="77">
        <f t="shared" ref="F14:F15" si="12">F15</f>
        <v>2.74</v>
      </c>
      <c r="G14" s="189">
        <f t="shared" si="4"/>
        <v>37.077131258457378</v>
      </c>
      <c r="H14" s="93" t="e">
        <f t="shared" si="8"/>
        <v>#DIV/0!</v>
      </c>
    </row>
    <row r="15" spans="1:8" ht="14.25" customHeight="1" x14ac:dyDescent="0.25">
      <c r="A15" s="72">
        <v>641</v>
      </c>
      <c r="B15" s="84" t="s">
        <v>117</v>
      </c>
      <c r="C15" s="77">
        <f>C16</f>
        <v>7.39</v>
      </c>
      <c r="D15" s="77">
        <f t="shared" si="11"/>
        <v>0</v>
      </c>
      <c r="E15" s="77">
        <f t="shared" si="11"/>
        <v>0</v>
      </c>
      <c r="F15" s="77">
        <f t="shared" si="12"/>
        <v>2.74</v>
      </c>
      <c r="G15" s="189">
        <f t="shared" si="4"/>
        <v>37.077131258457378</v>
      </c>
      <c r="H15" s="93" t="e">
        <f t="shared" si="8"/>
        <v>#DIV/0!</v>
      </c>
    </row>
    <row r="16" spans="1:8" ht="14.25" customHeight="1" x14ac:dyDescent="0.25">
      <c r="A16" s="70">
        <v>6413</v>
      </c>
      <c r="B16" s="83" t="s">
        <v>118</v>
      </c>
      <c r="C16" s="68">
        <v>7.39</v>
      </c>
      <c r="D16" s="68">
        <v>0</v>
      </c>
      <c r="E16" s="68">
        <v>0</v>
      </c>
      <c r="F16" s="68">
        <v>2.74</v>
      </c>
      <c r="G16" s="189">
        <f t="shared" si="4"/>
        <v>37.077131258457378</v>
      </c>
      <c r="H16" s="93" t="e">
        <f t="shared" si="8"/>
        <v>#DIV/0!</v>
      </c>
    </row>
    <row r="17" spans="1:8" ht="25.5" x14ac:dyDescent="0.25">
      <c r="A17" s="72">
        <v>65</v>
      </c>
      <c r="B17" s="87" t="s">
        <v>106</v>
      </c>
      <c r="C17" s="77">
        <f>C18</f>
        <v>3673.2</v>
      </c>
      <c r="D17" s="77">
        <f t="shared" ref="D17:E18" si="13">D18</f>
        <v>4560</v>
      </c>
      <c r="E17" s="77">
        <f t="shared" si="13"/>
        <v>0</v>
      </c>
      <c r="F17" s="77">
        <f t="shared" ref="F17:F18" si="14">F18</f>
        <v>1450</v>
      </c>
      <c r="G17" s="189">
        <f t="shared" si="4"/>
        <v>39.475117064140264</v>
      </c>
      <c r="H17" s="93">
        <f t="shared" si="8"/>
        <v>31.798245614035086</v>
      </c>
    </row>
    <row r="18" spans="1:8" ht="12.75" customHeight="1" x14ac:dyDescent="0.25">
      <c r="A18" s="72">
        <v>652</v>
      </c>
      <c r="B18" s="84" t="s">
        <v>119</v>
      </c>
      <c r="C18" s="77">
        <f>C19</f>
        <v>3673.2</v>
      </c>
      <c r="D18" s="77">
        <f t="shared" si="13"/>
        <v>4560</v>
      </c>
      <c r="E18" s="77">
        <f t="shared" si="13"/>
        <v>0</v>
      </c>
      <c r="F18" s="77">
        <f t="shared" si="14"/>
        <v>1450</v>
      </c>
      <c r="G18" s="189">
        <f t="shared" si="4"/>
        <v>39.475117064140264</v>
      </c>
      <c r="H18" s="93">
        <f t="shared" si="8"/>
        <v>31.798245614035086</v>
      </c>
    </row>
    <row r="19" spans="1:8" ht="12.75" customHeight="1" x14ac:dyDescent="0.25">
      <c r="A19" s="70">
        <v>6526</v>
      </c>
      <c r="B19" s="83" t="s">
        <v>120</v>
      </c>
      <c r="C19" s="68">
        <v>3673.2</v>
      </c>
      <c r="D19" s="68">
        <v>4560</v>
      </c>
      <c r="E19" s="68">
        <v>0</v>
      </c>
      <c r="F19" s="68">
        <v>1450</v>
      </c>
      <c r="G19" s="189">
        <f t="shared" si="4"/>
        <v>39.475117064140264</v>
      </c>
      <c r="H19" s="93">
        <f t="shared" si="8"/>
        <v>31.798245614035086</v>
      </c>
    </row>
    <row r="20" spans="1:8" ht="25.5" customHeight="1" x14ac:dyDescent="0.25">
      <c r="A20" s="72">
        <v>66</v>
      </c>
      <c r="B20" s="87" t="s">
        <v>121</v>
      </c>
      <c r="C20" s="77">
        <f>C21+C23</f>
        <v>75.7</v>
      </c>
      <c r="D20" s="77">
        <f t="shared" ref="D20:E20" si="15">D21+D23</f>
        <v>0</v>
      </c>
      <c r="E20" s="77">
        <f t="shared" si="15"/>
        <v>0</v>
      </c>
      <c r="F20" s="77">
        <f t="shared" ref="F20" si="16">F21+F23</f>
        <v>0</v>
      </c>
      <c r="G20" s="189">
        <f t="shared" si="4"/>
        <v>0</v>
      </c>
      <c r="H20" s="93" t="e">
        <f t="shared" si="8"/>
        <v>#DIV/0!</v>
      </c>
    </row>
    <row r="21" spans="1:8" ht="12.75" customHeight="1" x14ac:dyDescent="0.25">
      <c r="A21" s="72">
        <v>661</v>
      </c>
      <c r="B21" s="87" t="s">
        <v>175</v>
      </c>
      <c r="C21" s="77">
        <f>C22</f>
        <v>75.7</v>
      </c>
      <c r="D21" s="77">
        <f t="shared" ref="D21:E21" si="17">D22</f>
        <v>0</v>
      </c>
      <c r="E21" s="77">
        <f t="shared" si="17"/>
        <v>0</v>
      </c>
      <c r="F21" s="77">
        <f t="shared" ref="F21" si="18">F22</f>
        <v>0</v>
      </c>
      <c r="G21" s="189">
        <f t="shared" si="4"/>
        <v>0</v>
      </c>
      <c r="H21" s="93" t="e">
        <f t="shared" si="8"/>
        <v>#DIV/0!</v>
      </c>
    </row>
    <row r="22" spans="1:8" ht="12.75" customHeight="1" x14ac:dyDescent="0.25">
      <c r="A22" s="70">
        <v>6614</v>
      </c>
      <c r="B22" s="138" t="s">
        <v>176</v>
      </c>
      <c r="C22" s="68">
        <v>75.7</v>
      </c>
      <c r="D22" s="68">
        <v>0</v>
      </c>
      <c r="E22" s="68">
        <v>0</v>
      </c>
      <c r="F22" s="68">
        <v>0</v>
      </c>
      <c r="G22" s="189">
        <f t="shared" si="4"/>
        <v>0</v>
      </c>
      <c r="H22" s="93" t="e">
        <f t="shared" si="8"/>
        <v>#DIV/0!</v>
      </c>
    </row>
    <row r="23" spans="1:8" ht="12.75" customHeight="1" x14ac:dyDescent="0.25">
      <c r="A23" s="72">
        <v>663</v>
      </c>
      <c r="B23" s="84" t="s">
        <v>122</v>
      </c>
      <c r="C23" s="77">
        <f>C24</f>
        <v>0</v>
      </c>
      <c r="D23" s="77">
        <f t="shared" ref="D23:F23" si="19">D24</f>
        <v>0</v>
      </c>
      <c r="E23" s="77">
        <f t="shared" si="19"/>
        <v>0</v>
      </c>
      <c r="F23" s="77">
        <f t="shared" si="19"/>
        <v>0</v>
      </c>
      <c r="G23" s="189" t="e">
        <f t="shared" si="4"/>
        <v>#DIV/0!</v>
      </c>
      <c r="H23" s="93" t="e">
        <f t="shared" si="8"/>
        <v>#DIV/0!</v>
      </c>
    </row>
    <row r="24" spans="1:8" ht="12.75" customHeight="1" x14ac:dyDescent="0.25">
      <c r="A24" s="70">
        <v>6631</v>
      </c>
      <c r="B24" s="83" t="s">
        <v>123</v>
      </c>
      <c r="C24" s="68">
        <v>0</v>
      </c>
      <c r="D24" s="68">
        <v>0</v>
      </c>
      <c r="E24" s="68">
        <v>0</v>
      </c>
      <c r="F24" s="68">
        <v>0</v>
      </c>
      <c r="G24" s="189" t="e">
        <f t="shared" si="4"/>
        <v>#DIV/0!</v>
      </c>
      <c r="H24" s="93" t="e">
        <f t="shared" si="8"/>
        <v>#DIV/0!</v>
      </c>
    </row>
    <row r="25" spans="1:8" ht="29.25" customHeight="1" x14ac:dyDescent="0.25">
      <c r="A25" s="72">
        <v>67</v>
      </c>
      <c r="B25" s="185" t="s">
        <v>107</v>
      </c>
      <c r="C25" s="77">
        <f>C26</f>
        <v>48353.63</v>
      </c>
      <c r="D25" s="77">
        <f t="shared" ref="D25:E26" si="20">D26</f>
        <v>78119.83</v>
      </c>
      <c r="E25" s="77">
        <f t="shared" si="20"/>
        <v>0</v>
      </c>
      <c r="F25" s="77">
        <f t="shared" ref="F25:F26" si="21">F26</f>
        <v>94199.92</v>
      </c>
      <c r="G25" s="189">
        <f t="shared" si="4"/>
        <v>194.81457751982634</v>
      </c>
      <c r="H25" s="93">
        <f t="shared" si="8"/>
        <v>120.58387735866809</v>
      </c>
    </row>
    <row r="26" spans="1:8" ht="14.25" customHeight="1" x14ac:dyDescent="0.25">
      <c r="A26" s="72">
        <v>671</v>
      </c>
      <c r="B26" s="87" t="s">
        <v>124</v>
      </c>
      <c r="C26" s="77">
        <f>C27</f>
        <v>48353.63</v>
      </c>
      <c r="D26" s="77">
        <f t="shared" si="20"/>
        <v>78119.83</v>
      </c>
      <c r="E26" s="77">
        <f t="shared" si="20"/>
        <v>0</v>
      </c>
      <c r="F26" s="77">
        <f t="shared" si="21"/>
        <v>94199.92</v>
      </c>
      <c r="G26" s="189">
        <f t="shared" si="4"/>
        <v>194.81457751982634</v>
      </c>
      <c r="H26" s="93">
        <f t="shared" si="8"/>
        <v>120.58387735866809</v>
      </c>
    </row>
    <row r="27" spans="1:8" ht="14.25" customHeight="1" x14ac:dyDescent="0.25">
      <c r="A27" s="73">
        <v>6711</v>
      </c>
      <c r="B27" s="88" t="s">
        <v>125</v>
      </c>
      <c r="C27" s="68">
        <v>48353.63</v>
      </c>
      <c r="D27" s="71">
        <v>78119.83</v>
      </c>
      <c r="E27" s="71">
        <v>0</v>
      </c>
      <c r="F27" s="71">
        <v>94199.92</v>
      </c>
      <c r="G27" s="189">
        <f t="shared" si="4"/>
        <v>194.81457751982634</v>
      </c>
      <c r="H27" s="93">
        <f t="shared" si="8"/>
        <v>120.58387735866809</v>
      </c>
    </row>
    <row r="28" spans="1:8" ht="14.25" customHeight="1" x14ac:dyDescent="0.25">
      <c r="A28" s="67">
        <v>68</v>
      </c>
      <c r="B28" s="89" t="s">
        <v>126</v>
      </c>
      <c r="C28" s="77">
        <f>C29</f>
        <v>0</v>
      </c>
      <c r="D28" s="77">
        <f t="shared" ref="D28:E29" si="22">D29</f>
        <v>0</v>
      </c>
      <c r="E28" s="77">
        <f t="shared" si="22"/>
        <v>0</v>
      </c>
      <c r="F28" s="77">
        <f t="shared" ref="F28:F29" si="23">F29</f>
        <v>0</v>
      </c>
      <c r="G28" s="189" t="e">
        <f t="shared" si="4"/>
        <v>#DIV/0!</v>
      </c>
      <c r="H28" s="93" t="e">
        <f t="shared" si="8"/>
        <v>#DIV/0!</v>
      </c>
    </row>
    <row r="29" spans="1:8" ht="14.25" customHeight="1" x14ac:dyDescent="0.25">
      <c r="A29" s="67">
        <v>683</v>
      </c>
      <c r="B29" s="89" t="s">
        <v>126</v>
      </c>
      <c r="C29" s="92">
        <f>C30</f>
        <v>0</v>
      </c>
      <c r="D29" s="92">
        <f t="shared" si="22"/>
        <v>0</v>
      </c>
      <c r="E29" s="92">
        <f t="shared" si="22"/>
        <v>0</v>
      </c>
      <c r="F29" s="92">
        <f t="shared" si="23"/>
        <v>0</v>
      </c>
      <c r="G29" s="189" t="e">
        <f t="shared" si="4"/>
        <v>#DIV/0!</v>
      </c>
      <c r="H29" s="93" t="e">
        <f t="shared" si="8"/>
        <v>#DIV/0!</v>
      </c>
    </row>
    <row r="30" spans="1:8" ht="14.25" customHeight="1" x14ac:dyDescent="0.25">
      <c r="A30" s="74">
        <v>6831</v>
      </c>
      <c r="B30" s="88" t="s">
        <v>126</v>
      </c>
      <c r="C30" s="71">
        <v>0</v>
      </c>
      <c r="D30" s="71">
        <v>0</v>
      </c>
      <c r="E30" s="71">
        <v>0</v>
      </c>
      <c r="F30" s="71">
        <v>0</v>
      </c>
      <c r="G30" s="189" t="e">
        <f t="shared" si="4"/>
        <v>#DIV/0!</v>
      </c>
      <c r="H30" s="93" t="e">
        <f t="shared" si="8"/>
        <v>#DIV/0!</v>
      </c>
    </row>
    <row r="31" spans="1:8" ht="14.25" customHeight="1" x14ac:dyDescent="0.25">
      <c r="A31" s="228"/>
      <c r="B31" s="229"/>
      <c r="C31" s="230"/>
      <c r="D31" s="230"/>
      <c r="E31" s="230"/>
      <c r="F31" s="230"/>
      <c r="G31" s="231"/>
      <c r="H31" s="196"/>
    </row>
    <row r="32" spans="1:8" x14ac:dyDescent="0.25">
      <c r="B32" s="75"/>
      <c r="C32" s="76"/>
      <c r="D32" s="76"/>
      <c r="E32" s="76"/>
      <c r="F32" s="76"/>
      <c r="G32" s="76"/>
      <c r="H32" s="76"/>
    </row>
    <row r="33" spans="1:8" x14ac:dyDescent="0.25">
      <c r="B33" s="75"/>
      <c r="C33" s="76"/>
      <c r="D33" s="76"/>
      <c r="E33" s="76"/>
      <c r="F33" s="76"/>
      <c r="G33" s="76"/>
      <c r="H33" s="76"/>
    </row>
    <row r="34" spans="1:8" ht="30" customHeight="1" x14ac:dyDescent="0.25">
      <c r="A34" s="271" t="s">
        <v>191</v>
      </c>
      <c r="B34" s="272"/>
      <c r="C34" s="180" t="s">
        <v>228</v>
      </c>
      <c r="D34" s="180" t="s">
        <v>237</v>
      </c>
      <c r="E34" s="180" t="s">
        <v>236</v>
      </c>
      <c r="F34" s="180" t="s">
        <v>231</v>
      </c>
      <c r="G34" s="181" t="s">
        <v>188</v>
      </c>
      <c r="H34" s="181" t="s">
        <v>238</v>
      </c>
    </row>
    <row r="35" spans="1:8" ht="11.25" customHeight="1" x14ac:dyDescent="0.25">
      <c r="A35" s="182">
        <v>1</v>
      </c>
      <c r="B35" s="183">
        <v>2</v>
      </c>
      <c r="C35" s="183">
        <v>3</v>
      </c>
      <c r="D35" s="183">
        <v>4</v>
      </c>
      <c r="E35" s="183">
        <v>5</v>
      </c>
      <c r="F35" s="183">
        <v>6</v>
      </c>
      <c r="G35" s="183">
        <v>7</v>
      </c>
      <c r="H35" s="183">
        <v>8</v>
      </c>
    </row>
    <row r="36" spans="1:8" x14ac:dyDescent="0.25">
      <c r="A36" s="105"/>
      <c r="B36" s="106" t="s">
        <v>152</v>
      </c>
      <c r="C36" s="107">
        <f>C37+C84</f>
        <v>489529.10000000003</v>
      </c>
      <c r="D36" s="107">
        <f>D37+D84</f>
        <v>965777.33</v>
      </c>
      <c r="E36" s="107">
        <f>E37+E84</f>
        <v>0</v>
      </c>
      <c r="F36" s="107">
        <f>F37+F84</f>
        <v>659983.60000000009</v>
      </c>
      <c r="G36" s="190">
        <f>F36/C36*100</f>
        <v>134.82009547542731</v>
      </c>
      <c r="H36" s="108">
        <f t="shared" ref="H36:H37" si="24">F36/D36*100</f>
        <v>68.337035825846129</v>
      </c>
    </row>
    <row r="37" spans="1:8" ht="15.75" customHeight="1" x14ac:dyDescent="0.25">
      <c r="A37" s="104">
        <v>3</v>
      </c>
      <c r="B37" s="104" t="s">
        <v>79</v>
      </c>
      <c r="C37" s="103">
        <f>C38+C45+C76+C81</f>
        <v>488814.96</v>
      </c>
      <c r="D37" s="103">
        <f>D38+D45+D76+D81</f>
        <v>963912.33</v>
      </c>
      <c r="E37" s="103">
        <f>E38+E45+E76+E81</f>
        <v>0</v>
      </c>
      <c r="F37" s="103">
        <f>F38+F45+F76+F81</f>
        <v>643466.05000000005</v>
      </c>
      <c r="G37" s="191">
        <f t="shared" ref="G37:G91" si="25">F37/C37*100</f>
        <v>131.63796173505</v>
      </c>
      <c r="H37" s="152">
        <f t="shared" si="24"/>
        <v>66.755661274713646</v>
      </c>
    </row>
    <row r="38" spans="1:8" ht="15.75" customHeight="1" x14ac:dyDescent="0.25">
      <c r="A38" s="69">
        <v>31</v>
      </c>
      <c r="B38" s="69" t="s">
        <v>54</v>
      </c>
      <c r="C38" s="100">
        <f>C39+C41+C43</f>
        <v>424898.64</v>
      </c>
      <c r="D38" s="100">
        <f t="shared" ref="D38:F38" si="26">D39+D41+D43</f>
        <v>843582.5</v>
      </c>
      <c r="E38" s="100">
        <f t="shared" ref="E38" si="27">E39+E41+E43</f>
        <v>0</v>
      </c>
      <c r="F38" s="100">
        <f t="shared" si="26"/>
        <v>565758.79</v>
      </c>
      <c r="G38" s="189">
        <f t="shared" si="25"/>
        <v>133.15147113673981</v>
      </c>
      <c r="H38" s="93">
        <f>F38/D38*100</f>
        <v>67.06620751378793</v>
      </c>
    </row>
    <row r="39" spans="1:8" x14ac:dyDescent="0.25">
      <c r="A39" s="72">
        <v>311</v>
      </c>
      <c r="B39" s="72" t="s">
        <v>128</v>
      </c>
      <c r="C39" s="77">
        <f>C40</f>
        <v>352082.65</v>
      </c>
      <c r="D39" s="77">
        <f t="shared" ref="D39:F39" si="28">D40</f>
        <v>700500</v>
      </c>
      <c r="E39" s="77">
        <f t="shared" si="28"/>
        <v>0</v>
      </c>
      <c r="F39" s="77">
        <f t="shared" si="28"/>
        <v>472968.02</v>
      </c>
      <c r="G39" s="189">
        <f t="shared" si="25"/>
        <v>134.33437290931548</v>
      </c>
      <c r="H39" s="93">
        <f t="shared" ref="H39:H91" si="29">F39/D39*100</f>
        <v>67.518632405424697</v>
      </c>
    </row>
    <row r="40" spans="1:8" x14ac:dyDescent="0.25">
      <c r="A40" s="70">
        <v>3111</v>
      </c>
      <c r="B40" s="70" t="s">
        <v>55</v>
      </c>
      <c r="C40" s="68">
        <v>352082.65</v>
      </c>
      <c r="D40" s="71">
        <v>700500</v>
      </c>
      <c r="E40" s="71">
        <v>0</v>
      </c>
      <c r="F40" s="71">
        <v>472968.02</v>
      </c>
      <c r="G40" s="189">
        <f t="shared" si="25"/>
        <v>134.33437290931548</v>
      </c>
      <c r="H40" s="93">
        <f t="shared" si="29"/>
        <v>67.518632405424697</v>
      </c>
    </row>
    <row r="41" spans="1:8" x14ac:dyDescent="0.25">
      <c r="A41" s="72">
        <v>312</v>
      </c>
      <c r="B41" s="72" t="s">
        <v>56</v>
      </c>
      <c r="C41" s="77">
        <f>C42</f>
        <v>15941.33</v>
      </c>
      <c r="D41" s="77">
        <f t="shared" ref="D41:F41" si="30">D42</f>
        <v>27500</v>
      </c>
      <c r="E41" s="77">
        <f t="shared" si="30"/>
        <v>0</v>
      </c>
      <c r="F41" s="77">
        <f t="shared" si="30"/>
        <v>18190.7</v>
      </c>
      <c r="G41" s="189">
        <f t="shared" si="25"/>
        <v>114.11030321811293</v>
      </c>
      <c r="H41" s="93">
        <f t="shared" si="29"/>
        <v>66.14800000000001</v>
      </c>
    </row>
    <row r="42" spans="1:8" x14ac:dyDescent="0.25">
      <c r="A42" s="70">
        <v>3121</v>
      </c>
      <c r="B42" s="70" t="s">
        <v>56</v>
      </c>
      <c r="C42" s="68">
        <v>15941.33</v>
      </c>
      <c r="D42" s="68">
        <v>27500</v>
      </c>
      <c r="E42" s="68">
        <v>0</v>
      </c>
      <c r="F42" s="68">
        <v>18190.7</v>
      </c>
      <c r="G42" s="189">
        <f t="shared" si="25"/>
        <v>114.11030321811293</v>
      </c>
      <c r="H42" s="93">
        <f t="shared" si="29"/>
        <v>66.14800000000001</v>
      </c>
    </row>
    <row r="43" spans="1:8" x14ac:dyDescent="0.25">
      <c r="A43" s="72">
        <v>313</v>
      </c>
      <c r="B43" s="72" t="s">
        <v>129</v>
      </c>
      <c r="C43" s="77">
        <f>C44</f>
        <v>56874.66</v>
      </c>
      <c r="D43" s="77">
        <f t="shared" ref="D43:F43" si="31">D44</f>
        <v>115582.5</v>
      </c>
      <c r="E43" s="77">
        <f t="shared" si="31"/>
        <v>0</v>
      </c>
      <c r="F43" s="77">
        <f t="shared" si="31"/>
        <v>74600.070000000007</v>
      </c>
      <c r="G43" s="189">
        <f t="shared" si="25"/>
        <v>131.16574235344879</v>
      </c>
      <c r="H43" s="93">
        <f t="shared" si="29"/>
        <v>64.542703263902411</v>
      </c>
    </row>
    <row r="44" spans="1:8" x14ac:dyDescent="0.25">
      <c r="A44" s="70">
        <v>3132</v>
      </c>
      <c r="B44" s="70" t="s">
        <v>130</v>
      </c>
      <c r="C44" s="68">
        <v>56874.66</v>
      </c>
      <c r="D44" s="68">
        <v>115582.5</v>
      </c>
      <c r="E44" s="68">
        <v>0</v>
      </c>
      <c r="F44" s="68">
        <v>74600.070000000007</v>
      </c>
      <c r="G44" s="189">
        <f t="shared" si="25"/>
        <v>131.16574235344879</v>
      </c>
      <c r="H44" s="93">
        <f t="shared" si="29"/>
        <v>64.542703263902411</v>
      </c>
    </row>
    <row r="45" spans="1:8" x14ac:dyDescent="0.25">
      <c r="A45" s="94">
        <v>32</v>
      </c>
      <c r="B45" s="94" t="s">
        <v>8</v>
      </c>
      <c r="C45" s="100">
        <f>C46+C51+C58+C68</f>
        <v>63195.93</v>
      </c>
      <c r="D45" s="100">
        <f t="shared" ref="D45:F45" si="32">D46+D51+D58+D68</f>
        <v>119283.18999999999</v>
      </c>
      <c r="E45" s="100">
        <f t="shared" ref="E45" si="33">E46+E51+E58+E68</f>
        <v>0</v>
      </c>
      <c r="F45" s="100">
        <f t="shared" si="32"/>
        <v>76950.510000000009</v>
      </c>
      <c r="G45" s="189">
        <f t="shared" si="25"/>
        <v>121.76497758637306</v>
      </c>
      <c r="H45" s="93">
        <f t="shared" si="29"/>
        <v>64.510774736993554</v>
      </c>
    </row>
    <row r="46" spans="1:8" x14ac:dyDescent="0.25">
      <c r="A46" s="72">
        <v>321</v>
      </c>
      <c r="B46" s="72" t="s">
        <v>131</v>
      </c>
      <c r="C46" s="77">
        <f>C47+C48+C49+C50</f>
        <v>15812.960000000001</v>
      </c>
      <c r="D46" s="77">
        <f t="shared" ref="D46:F46" si="34">D47+D48+D49+D50</f>
        <v>27441.599999999999</v>
      </c>
      <c r="E46" s="77">
        <f t="shared" ref="E46" si="35">E47+E48+E49+E50</f>
        <v>0</v>
      </c>
      <c r="F46" s="77">
        <f t="shared" si="34"/>
        <v>19456.03</v>
      </c>
      <c r="G46" s="189">
        <f t="shared" si="25"/>
        <v>123.03850765448088</v>
      </c>
      <c r="H46" s="93">
        <f t="shared" si="29"/>
        <v>70.899765319806434</v>
      </c>
    </row>
    <row r="47" spans="1:8" x14ac:dyDescent="0.25">
      <c r="A47" s="70">
        <v>3211</v>
      </c>
      <c r="B47" s="70" t="s">
        <v>17</v>
      </c>
      <c r="C47" s="68">
        <v>2409.6</v>
      </c>
      <c r="D47" s="71">
        <v>3530</v>
      </c>
      <c r="E47" s="71">
        <v>0</v>
      </c>
      <c r="F47" s="71">
        <v>1090.98</v>
      </c>
      <c r="G47" s="189">
        <f t="shared" si="25"/>
        <v>45.276394422310759</v>
      </c>
      <c r="H47" s="93">
        <f t="shared" si="29"/>
        <v>30.905949008498585</v>
      </c>
    </row>
    <row r="48" spans="1:8" x14ac:dyDescent="0.25">
      <c r="A48" s="70">
        <v>3212</v>
      </c>
      <c r="B48" s="70" t="s">
        <v>132</v>
      </c>
      <c r="C48" s="68">
        <v>13078.36</v>
      </c>
      <c r="D48" s="71">
        <v>23401.599999999999</v>
      </c>
      <c r="E48" s="71">
        <v>0</v>
      </c>
      <c r="F48" s="71">
        <v>17735.05</v>
      </c>
      <c r="G48" s="189">
        <f t="shared" si="25"/>
        <v>135.60606987420439</v>
      </c>
      <c r="H48" s="93">
        <f t="shared" si="29"/>
        <v>75.785630042390267</v>
      </c>
    </row>
    <row r="49" spans="1:8" x14ac:dyDescent="0.25">
      <c r="A49" s="70">
        <v>3213</v>
      </c>
      <c r="B49" s="70" t="s">
        <v>18</v>
      </c>
      <c r="C49" s="68">
        <v>325</v>
      </c>
      <c r="D49" s="71">
        <v>500</v>
      </c>
      <c r="E49" s="71">
        <v>0</v>
      </c>
      <c r="F49" s="71">
        <v>630</v>
      </c>
      <c r="G49" s="189">
        <f t="shared" si="25"/>
        <v>193.84615384615384</v>
      </c>
      <c r="H49" s="93">
        <f t="shared" si="29"/>
        <v>126</v>
      </c>
    </row>
    <row r="50" spans="1:8" x14ac:dyDescent="0.25">
      <c r="A50" s="70">
        <v>3214</v>
      </c>
      <c r="B50" s="70" t="s">
        <v>150</v>
      </c>
      <c r="C50" s="68">
        <v>0</v>
      </c>
      <c r="D50" s="71">
        <v>10</v>
      </c>
      <c r="E50" s="71">
        <v>0</v>
      </c>
      <c r="F50" s="71">
        <v>0</v>
      </c>
      <c r="G50" s="189" t="e">
        <f t="shared" si="25"/>
        <v>#DIV/0!</v>
      </c>
      <c r="H50" s="93">
        <f t="shared" si="29"/>
        <v>0</v>
      </c>
    </row>
    <row r="51" spans="1:8" x14ac:dyDescent="0.25">
      <c r="A51" s="72">
        <v>322</v>
      </c>
      <c r="B51" s="72" t="s">
        <v>133</v>
      </c>
      <c r="C51" s="77">
        <f>C52+C53+C54+C55+C56+C57</f>
        <v>34987.15</v>
      </c>
      <c r="D51" s="77">
        <f t="shared" ref="D51:F51" si="36">D52+D53+D54+D55+D56+D57</f>
        <v>68453.36</v>
      </c>
      <c r="E51" s="77">
        <f t="shared" si="36"/>
        <v>0</v>
      </c>
      <c r="F51" s="77">
        <f t="shared" si="36"/>
        <v>36674.76</v>
      </c>
      <c r="G51" s="189">
        <f t="shared" si="25"/>
        <v>104.82351377577197</v>
      </c>
      <c r="H51" s="93">
        <f t="shared" si="29"/>
        <v>53.576274415163851</v>
      </c>
    </row>
    <row r="52" spans="1:8" x14ac:dyDescent="0.25">
      <c r="A52" s="70">
        <v>3221</v>
      </c>
      <c r="B52" s="70" t="s">
        <v>134</v>
      </c>
      <c r="C52" s="68">
        <v>3371.67</v>
      </c>
      <c r="D52" s="68">
        <v>17400.36</v>
      </c>
      <c r="E52" s="68">
        <v>0</v>
      </c>
      <c r="F52" s="68">
        <v>5180.18</v>
      </c>
      <c r="G52" s="189">
        <f t="shared" si="25"/>
        <v>153.6384047074595</v>
      </c>
      <c r="H52" s="93">
        <f t="shared" si="29"/>
        <v>29.770533483215289</v>
      </c>
    </row>
    <row r="53" spans="1:8" x14ac:dyDescent="0.25">
      <c r="A53" s="70">
        <v>3222</v>
      </c>
      <c r="B53" s="70" t="s">
        <v>135</v>
      </c>
      <c r="C53" s="68">
        <v>20563.04</v>
      </c>
      <c r="D53" s="68">
        <v>35000</v>
      </c>
      <c r="E53" s="68">
        <v>0</v>
      </c>
      <c r="F53" s="68">
        <v>21391.279999999999</v>
      </c>
      <c r="G53" s="189">
        <f t="shared" si="25"/>
        <v>104.02780911771798</v>
      </c>
      <c r="H53" s="93">
        <f t="shared" si="29"/>
        <v>61.11794285714285</v>
      </c>
    </row>
    <row r="54" spans="1:8" x14ac:dyDescent="0.25">
      <c r="A54" s="70">
        <v>3223</v>
      </c>
      <c r="B54" s="70" t="s">
        <v>136</v>
      </c>
      <c r="C54" s="68">
        <v>9426.15</v>
      </c>
      <c r="D54" s="68">
        <v>13000</v>
      </c>
      <c r="E54" s="68">
        <v>0</v>
      </c>
      <c r="F54" s="68">
        <v>9479.26</v>
      </c>
      <c r="G54" s="189">
        <f t="shared" si="25"/>
        <v>100.56343257851827</v>
      </c>
      <c r="H54" s="93">
        <f t="shared" si="29"/>
        <v>72.91738461538462</v>
      </c>
    </row>
    <row r="55" spans="1:8" x14ac:dyDescent="0.25">
      <c r="A55" s="70">
        <v>3224</v>
      </c>
      <c r="B55" s="70" t="s">
        <v>137</v>
      </c>
      <c r="C55" s="68">
        <v>1145.6199999999999</v>
      </c>
      <c r="D55" s="68">
        <v>2323</v>
      </c>
      <c r="E55" s="68">
        <v>0</v>
      </c>
      <c r="F55" s="68">
        <v>547.73</v>
      </c>
      <c r="G55" s="189">
        <f t="shared" si="25"/>
        <v>47.810792409350398</v>
      </c>
      <c r="H55" s="93">
        <f t="shared" si="29"/>
        <v>23.578562204046495</v>
      </c>
    </row>
    <row r="56" spans="1:8" x14ac:dyDescent="0.25">
      <c r="A56" s="70">
        <v>3225</v>
      </c>
      <c r="B56" s="70" t="s">
        <v>138</v>
      </c>
      <c r="C56" s="68">
        <v>432.09</v>
      </c>
      <c r="D56" s="68">
        <v>400</v>
      </c>
      <c r="E56" s="68">
        <v>0</v>
      </c>
      <c r="F56" s="68">
        <v>76.31</v>
      </c>
      <c r="G56" s="189">
        <f t="shared" si="25"/>
        <v>17.66067254507163</v>
      </c>
      <c r="H56" s="93">
        <f t="shared" si="29"/>
        <v>19.077500000000001</v>
      </c>
    </row>
    <row r="57" spans="1:8" x14ac:dyDescent="0.25">
      <c r="A57" s="70">
        <v>3227</v>
      </c>
      <c r="B57" s="70" t="s">
        <v>139</v>
      </c>
      <c r="C57" s="68">
        <v>48.58</v>
      </c>
      <c r="D57" s="68">
        <v>330</v>
      </c>
      <c r="E57" s="68">
        <v>0</v>
      </c>
      <c r="F57" s="68">
        <v>0</v>
      </c>
      <c r="G57" s="189">
        <f t="shared" si="25"/>
        <v>0</v>
      </c>
      <c r="H57" s="93">
        <f t="shared" si="29"/>
        <v>0</v>
      </c>
    </row>
    <row r="58" spans="1:8" x14ac:dyDescent="0.25">
      <c r="A58" s="72">
        <v>323</v>
      </c>
      <c r="B58" s="72" t="s">
        <v>140</v>
      </c>
      <c r="C58" s="77">
        <f>C59+C60+C61+C62+C63+C64+C65+C66+C67</f>
        <v>11934.720000000001</v>
      </c>
      <c r="D58" s="77">
        <f t="shared" ref="D58:E58" si="37">D59+D60+D61+D62+D63+D64+D65+D66+D67</f>
        <v>17538.23</v>
      </c>
      <c r="E58" s="77">
        <f t="shared" si="37"/>
        <v>0</v>
      </c>
      <c r="F58" s="77">
        <f t="shared" ref="F58" si="38">F59+F60+F61+F62+F63+F64+F65+F66+F67</f>
        <v>19814.75</v>
      </c>
      <c r="G58" s="189">
        <f t="shared" si="25"/>
        <v>166.02609864328613</v>
      </c>
      <c r="H58" s="93">
        <f t="shared" si="29"/>
        <v>112.98032925785554</v>
      </c>
    </row>
    <row r="59" spans="1:8" x14ac:dyDescent="0.25">
      <c r="A59" s="70">
        <v>3231</v>
      </c>
      <c r="B59" s="70" t="s">
        <v>24</v>
      </c>
      <c r="C59" s="68">
        <v>676.62</v>
      </c>
      <c r="D59" s="68">
        <v>1300</v>
      </c>
      <c r="E59" s="68">
        <v>0</v>
      </c>
      <c r="F59" s="68">
        <v>827.95</v>
      </c>
      <c r="G59" s="189">
        <f t="shared" si="25"/>
        <v>122.36558186278856</v>
      </c>
      <c r="H59" s="93">
        <f t="shared" si="29"/>
        <v>63.688461538461539</v>
      </c>
    </row>
    <row r="60" spans="1:8" x14ac:dyDescent="0.25">
      <c r="A60" s="70">
        <v>3232</v>
      </c>
      <c r="B60" s="70" t="s">
        <v>141</v>
      </c>
      <c r="C60" s="68">
        <v>1178.1300000000001</v>
      </c>
      <c r="D60" s="68">
        <v>4427.2299999999996</v>
      </c>
      <c r="E60" s="68">
        <v>0</v>
      </c>
      <c r="F60" s="68">
        <v>5352.46</v>
      </c>
      <c r="G60" s="189">
        <f t="shared" si="25"/>
        <v>454.31828406033287</v>
      </c>
      <c r="H60" s="93">
        <f t="shared" si="29"/>
        <v>120.89862058216991</v>
      </c>
    </row>
    <row r="61" spans="1:8" x14ac:dyDescent="0.25">
      <c r="A61" s="70">
        <v>3233</v>
      </c>
      <c r="B61" s="70" t="s">
        <v>142</v>
      </c>
      <c r="C61" s="68">
        <v>63.72</v>
      </c>
      <c r="D61" s="68">
        <v>130</v>
      </c>
      <c r="E61" s="68">
        <v>0</v>
      </c>
      <c r="F61" s="68">
        <v>1580</v>
      </c>
      <c r="G61" s="189">
        <f t="shared" si="25"/>
        <v>2479.5982423101068</v>
      </c>
      <c r="H61" s="93">
        <f t="shared" si="29"/>
        <v>1215.3846153846152</v>
      </c>
    </row>
    <row r="62" spans="1:8" x14ac:dyDescent="0.25">
      <c r="A62" s="70">
        <v>3234</v>
      </c>
      <c r="B62" s="70" t="s">
        <v>25</v>
      </c>
      <c r="C62" s="68">
        <v>1132.43</v>
      </c>
      <c r="D62" s="68">
        <v>1600</v>
      </c>
      <c r="E62" s="68">
        <v>0</v>
      </c>
      <c r="F62" s="68">
        <v>1234.67</v>
      </c>
      <c r="G62" s="189">
        <f t="shared" si="25"/>
        <v>109.02837261464285</v>
      </c>
      <c r="H62" s="93">
        <f t="shared" si="29"/>
        <v>77.166875000000005</v>
      </c>
    </row>
    <row r="63" spans="1:8" x14ac:dyDescent="0.25">
      <c r="A63" s="70">
        <v>3235</v>
      </c>
      <c r="B63" s="70" t="s">
        <v>26</v>
      </c>
      <c r="C63" s="68">
        <v>99.98</v>
      </c>
      <c r="D63" s="68">
        <v>200</v>
      </c>
      <c r="E63" s="68">
        <v>0</v>
      </c>
      <c r="F63" s="68">
        <v>0</v>
      </c>
      <c r="G63" s="189">
        <f t="shared" si="25"/>
        <v>0</v>
      </c>
      <c r="H63" s="93">
        <f t="shared" si="29"/>
        <v>0</v>
      </c>
    </row>
    <row r="64" spans="1:8" x14ac:dyDescent="0.25">
      <c r="A64" s="70">
        <v>3236</v>
      </c>
      <c r="B64" s="70" t="s">
        <v>143</v>
      </c>
      <c r="C64" s="68">
        <v>1210.8</v>
      </c>
      <c r="D64" s="68">
        <v>2000</v>
      </c>
      <c r="E64" s="68">
        <v>0</v>
      </c>
      <c r="F64" s="68">
        <v>4375.53</v>
      </c>
      <c r="G64" s="189">
        <f t="shared" si="25"/>
        <v>361.37512388503467</v>
      </c>
      <c r="H64" s="93">
        <f t="shared" si="29"/>
        <v>218.77649999999997</v>
      </c>
    </row>
    <row r="65" spans="1:8" x14ac:dyDescent="0.25">
      <c r="A65" s="70">
        <v>3237</v>
      </c>
      <c r="B65" s="70" t="s">
        <v>28</v>
      </c>
      <c r="C65" s="68">
        <v>82.5</v>
      </c>
      <c r="D65" s="68">
        <v>831</v>
      </c>
      <c r="E65" s="68">
        <v>0</v>
      </c>
      <c r="F65" s="68">
        <v>797.1</v>
      </c>
      <c r="G65" s="189">
        <f t="shared" si="25"/>
        <v>966.18181818181824</v>
      </c>
      <c r="H65" s="93">
        <f t="shared" si="29"/>
        <v>95.920577617328519</v>
      </c>
    </row>
    <row r="66" spans="1:8" x14ac:dyDescent="0.25">
      <c r="A66" s="70">
        <v>3238</v>
      </c>
      <c r="B66" s="70" t="s">
        <v>29</v>
      </c>
      <c r="C66" s="68">
        <v>863.21</v>
      </c>
      <c r="D66" s="68">
        <v>1200</v>
      </c>
      <c r="E66" s="68">
        <v>0</v>
      </c>
      <c r="F66" s="68">
        <v>725</v>
      </c>
      <c r="G66" s="189">
        <f t="shared" si="25"/>
        <v>83.9888323814599</v>
      </c>
      <c r="H66" s="93">
        <f t="shared" si="29"/>
        <v>60.416666666666664</v>
      </c>
    </row>
    <row r="67" spans="1:8" x14ac:dyDescent="0.25">
      <c r="A67" s="70">
        <v>3239</v>
      </c>
      <c r="B67" s="70" t="s">
        <v>30</v>
      </c>
      <c r="C67" s="68">
        <v>6627.33</v>
      </c>
      <c r="D67" s="68">
        <v>5850</v>
      </c>
      <c r="E67" s="68">
        <v>0</v>
      </c>
      <c r="F67" s="68">
        <v>4922.04</v>
      </c>
      <c r="G67" s="189">
        <f t="shared" si="25"/>
        <v>74.268823191239903</v>
      </c>
      <c r="H67" s="93">
        <f t="shared" si="29"/>
        <v>84.137435897435893</v>
      </c>
    </row>
    <row r="68" spans="1:8" x14ac:dyDescent="0.25">
      <c r="A68" s="72">
        <v>329</v>
      </c>
      <c r="B68" s="72" t="s">
        <v>34</v>
      </c>
      <c r="C68" s="77">
        <f>C69+C70+C71+C72+C73+C74+C75</f>
        <v>461.1</v>
      </c>
      <c r="D68" s="77">
        <f t="shared" ref="D68:F68" si="39">D69+D70+D71+D72+D73+D74+D75</f>
        <v>5850</v>
      </c>
      <c r="E68" s="77">
        <f t="shared" si="39"/>
        <v>0</v>
      </c>
      <c r="F68" s="77">
        <f t="shared" si="39"/>
        <v>1004.97</v>
      </c>
      <c r="G68" s="189">
        <f t="shared" si="25"/>
        <v>217.95055302537412</v>
      </c>
      <c r="H68" s="93">
        <f t="shared" si="29"/>
        <v>17.178974358974358</v>
      </c>
    </row>
    <row r="69" spans="1:8" x14ac:dyDescent="0.25">
      <c r="A69" s="70">
        <v>3291</v>
      </c>
      <c r="B69" s="70" t="s">
        <v>51</v>
      </c>
      <c r="C69" s="68">
        <v>0</v>
      </c>
      <c r="D69" s="68">
        <v>0</v>
      </c>
      <c r="E69" s="68">
        <v>0</v>
      </c>
      <c r="F69" s="68">
        <v>0</v>
      </c>
      <c r="G69" s="189" t="e">
        <f t="shared" si="25"/>
        <v>#DIV/0!</v>
      </c>
      <c r="H69" s="93" t="e">
        <f t="shared" si="29"/>
        <v>#DIV/0!</v>
      </c>
    </row>
    <row r="70" spans="1:8" x14ac:dyDescent="0.25">
      <c r="A70" s="70">
        <v>3292</v>
      </c>
      <c r="B70" s="70" t="s">
        <v>73</v>
      </c>
      <c r="C70" s="68">
        <v>0</v>
      </c>
      <c r="D70" s="68">
        <v>850</v>
      </c>
      <c r="E70" s="68">
        <v>0</v>
      </c>
      <c r="F70" s="68">
        <v>0</v>
      </c>
      <c r="G70" s="189" t="e">
        <f t="shared" si="25"/>
        <v>#DIV/0!</v>
      </c>
      <c r="H70" s="93">
        <f t="shared" si="29"/>
        <v>0</v>
      </c>
    </row>
    <row r="71" spans="1:8" x14ac:dyDescent="0.25">
      <c r="A71" s="70">
        <v>3293</v>
      </c>
      <c r="B71" s="70" t="s">
        <v>31</v>
      </c>
      <c r="C71" s="68">
        <v>0</v>
      </c>
      <c r="D71" s="68">
        <v>150</v>
      </c>
      <c r="E71" s="68">
        <v>0</v>
      </c>
      <c r="F71" s="68">
        <v>0</v>
      </c>
      <c r="G71" s="189" t="e">
        <f t="shared" si="25"/>
        <v>#DIV/0!</v>
      </c>
      <c r="H71" s="93">
        <f t="shared" si="29"/>
        <v>0</v>
      </c>
    </row>
    <row r="72" spans="1:8" x14ac:dyDescent="0.25">
      <c r="A72" s="70">
        <v>3294</v>
      </c>
      <c r="B72" s="70" t="s">
        <v>32</v>
      </c>
      <c r="C72" s="68">
        <v>133.09</v>
      </c>
      <c r="D72" s="68">
        <v>300</v>
      </c>
      <c r="E72" s="68">
        <v>0</v>
      </c>
      <c r="F72" s="68">
        <v>150</v>
      </c>
      <c r="G72" s="189">
        <f t="shared" si="25"/>
        <v>112.70568788038169</v>
      </c>
      <c r="H72" s="93">
        <f t="shared" si="29"/>
        <v>50</v>
      </c>
    </row>
    <row r="73" spans="1:8" x14ac:dyDescent="0.25">
      <c r="A73" s="70">
        <v>3296</v>
      </c>
      <c r="B73" s="70" t="s">
        <v>77</v>
      </c>
      <c r="C73" s="68">
        <v>0</v>
      </c>
      <c r="D73" s="68">
        <v>0</v>
      </c>
      <c r="E73" s="68">
        <v>0</v>
      </c>
      <c r="F73" s="68">
        <v>200</v>
      </c>
      <c r="G73" s="189" t="e">
        <f t="shared" si="25"/>
        <v>#DIV/0!</v>
      </c>
      <c r="H73" s="93" t="e">
        <f t="shared" si="29"/>
        <v>#DIV/0!</v>
      </c>
    </row>
    <row r="74" spans="1:8" x14ac:dyDescent="0.25">
      <c r="A74" s="70">
        <v>3295</v>
      </c>
      <c r="B74" s="70" t="s">
        <v>33</v>
      </c>
      <c r="C74" s="68">
        <v>0</v>
      </c>
      <c r="D74" s="68">
        <v>0</v>
      </c>
      <c r="E74" s="68">
        <v>0</v>
      </c>
      <c r="F74" s="68">
        <v>96.9</v>
      </c>
      <c r="G74" s="189" t="e">
        <f t="shared" si="25"/>
        <v>#DIV/0!</v>
      </c>
      <c r="H74" s="93" t="e">
        <f t="shared" si="29"/>
        <v>#DIV/0!</v>
      </c>
    </row>
    <row r="75" spans="1:8" x14ac:dyDescent="0.25">
      <c r="A75" s="70">
        <v>3299</v>
      </c>
      <c r="B75" s="70" t="s">
        <v>34</v>
      </c>
      <c r="C75" s="68">
        <v>328.01</v>
      </c>
      <c r="D75" s="68">
        <v>4550</v>
      </c>
      <c r="E75" s="68">
        <v>0</v>
      </c>
      <c r="F75" s="68">
        <v>558.07000000000005</v>
      </c>
      <c r="G75" s="189">
        <f t="shared" si="25"/>
        <v>170.13810554556267</v>
      </c>
      <c r="H75" s="93">
        <f t="shared" si="29"/>
        <v>12.265274725274725</v>
      </c>
    </row>
    <row r="76" spans="1:8" x14ac:dyDescent="0.25">
      <c r="A76" s="94">
        <v>34</v>
      </c>
      <c r="B76" s="94" t="s">
        <v>108</v>
      </c>
      <c r="C76" s="100">
        <f>C77</f>
        <v>332.58</v>
      </c>
      <c r="D76" s="100">
        <f t="shared" ref="D76:E76" si="40">D77</f>
        <v>656.64</v>
      </c>
      <c r="E76" s="100">
        <f t="shared" si="40"/>
        <v>0</v>
      </c>
      <c r="F76" s="100">
        <f t="shared" ref="F76" si="41">F77</f>
        <v>390.59</v>
      </c>
      <c r="G76" s="189">
        <f t="shared" si="25"/>
        <v>117.44241986890371</v>
      </c>
      <c r="H76" s="93">
        <f t="shared" si="29"/>
        <v>59.483126218323576</v>
      </c>
    </row>
    <row r="77" spans="1:8" x14ac:dyDescent="0.25">
      <c r="A77" s="72">
        <v>343</v>
      </c>
      <c r="B77" s="72" t="s">
        <v>145</v>
      </c>
      <c r="C77" s="77">
        <f>C78+C79+C80</f>
        <v>332.58</v>
      </c>
      <c r="D77" s="77">
        <f t="shared" ref="D77:E77" si="42">D78+D79+D80</f>
        <v>656.64</v>
      </c>
      <c r="E77" s="77">
        <f t="shared" si="42"/>
        <v>0</v>
      </c>
      <c r="F77" s="77">
        <f t="shared" ref="F77" si="43">F78+F79+F80</f>
        <v>390.59</v>
      </c>
      <c r="G77" s="189">
        <f t="shared" si="25"/>
        <v>117.44241986890371</v>
      </c>
      <c r="H77" s="93">
        <f t="shared" si="29"/>
        <v>59.483126218323576</v>
      </c>
    </row>
    <row r="78" spans="1:8" x14ac:dyDescent="0.25">
      <c r="A78" s="70">
        <v>3431</v>
      </c>
      <c r="B78" s="70" t="s">
        <v>146</v>
      </c>
      <c r="C78" s="68">
        <v>332.58</v>
      </c>
      <c r="D78" s="71">
        <v>640</v>
      </c>
      <c r="E78" s="71">
        <v>0</v>
      </c>
      <c r="F78" s="71">
        <v>390.59</v>
      </c>
      <c r="G78" s="189">
        <f t="shared" si="25"/>
        <v>117.44241986890371</v>
      </c>
      <c r="H78" s="93">
        <f t="shared" si="29"/>
        <v>61.029687499999994</v>
      </c>
    </row>
    <row r="79" spans="1:8" x14ac:dyDescent="0.25">
      <c r="A79" s="70">
        <v>3433</v>
      </c>
      <c r="B79" s="70" t="s">
        <v>37</v>
      </c>
      <c r="C79" s="68">
        <v>0</v>
      </c>
      <c r="D79" s="71">
        <v>6.64</v>
      </c>
      <c r="E79" s="71">
        <v>0</v>
      </c>
      <c r="F79" s="71">
        <v>0</v>
      </c>
      <c r="G79" s="189" t="e">
        <f t="shared" si="25"/>
        <v>#DIV/0!</v>
      </c>
      <c r="H79" s="93">
        <f t="shared" si="29"/>
        <v>0</v>
      </c>
    </row>
    <row r="80" spans="1:8" x14ac:dyDescent="0.25">
      <c r="A80" s="70">
        <v>3434</v>
      </c>
      <c r="B80" s="70" t="s">
        <v>153</v>
      </c>
      <c r="C80" s="68">
        <v>0</v>
      </c>
      <c r="D80" s="68">
        <v>10</v>
      </c>
      <c r="E80" s="68">
        <v>0</v>
      </c>
      <c r="F80" s="68">
        <v>0</v>
      </c>
      <c r="G80" s="189" t="e">
        <f t="shared" si="25"/>
        <v>#DIV/0!</v>
      </c>
      <c r="H80" s="93">
        <f t="shared" si="29"/>
        <v>0</v>
      </c>
    </row>
    <row r="81" spans="1:8" x14ac:dyDescent="0.25">
      <c r="A81" s="139">
        <v>38</v>
      </c>
      <c r="B81" s="139" t="s">
        <v>177</v>
      </c>
      <c r="C81" s="140">
        <f>C82</f>
        <v>387.81</v>
      </c>
      <c r="D81" s="140">
        <f t="shared" ref="D81:E82" si="44">D82</f>
        <v>390</v>
      </c>
      <c r="E81" s="140">
        <f t="shared" si="44"/>
        <v>0</v>
      </c>
      <c r="F81" s="140">
        <f t="shared" ref="F81:F82" si="45">F82</f>
        <v>366.16</v>
      </c>
      <c r="G81" s="189">
        <f t="shared" si="25"/>
        <v>94.417369330342183</v>
      </c>
      <c r="H81" s="93">
        <f t="shared" si="29"/>
        <v>93.887179487179495</v>
      </c>
    </row>
    <row r="82" spans="1:8" x14ac:dyDescent="0.25">
      <c r="A82" s="72">
        <v>381</v>
      </c>
      <c r="B82" s="72" t="s">
        <v>178</v>
      </c>
      <c r="C82" s="77">
        <f>C83</f>
        <v>387.81</v>
      </c>
      <c r="D82" s="77">
        <f t="shared" si="44"/>
        <v>390</v>
      </c>
      <c r="E82" s="77">
        <f t="shared" si="44"/>
        <v>0</v>
      </c>
      <c r="F82" s="77">
        <f t="shared" si="45"/>
        <v>366.16</v>
      </c>
      <c r="G82" s="189">
        <f t="shared" si="25"/>
        <v>94.417369330342183</v>
      </c>
      <c r="H82" s="93">
        <f t="shared" si="29"/>
        <v>93.887179487179495</v>
      </c>
    </row>
    <row r="83" spans="1:8" x14ac:dyDescent="0.25">
      <c r="A83" s="70">
        <v>3812</v>
      </c>
      <c r="B83" s="70" t="s">
        <v>173</v>
      </c>
      <c r="C83" s="68">
        <v>387.81</v>
      </c>
      <c r="D83" s="68">
        <v>390</v>
      </c>
      <c r="E83" s="68">
        <v>0</v>
      </c>
      <c r="F83" s="68">
        <v>366.16</v>
      </c>
      <c r="G83" s="189">
        <f t="shared" si="25"/>
        <v>94.417369330342183</v>
      </c>
      <c r="H83" s="93">
        <f t="shared" si="29"/>
        <v>93.887179487179495</v>
      </c>
    </row>
    <row r="84" spans="1:8" ht="15.75" customHeight="1" x14ac:dyDescent="0.25">
      <c r="A84" s="101">
        <v>4</v>
      </c>
      <c r="B84" s="102" t="s">
        <v>63</v>
      </c>
      <c r="C84" s="103">
        <f>C85</f>
        <v>714.14</v>
      </c>
      <c r="D84" s="103">
        <f t="shared" ref="D84:E84" si="46">D85</f>
        <v>1865</v>
      </c>
      <c r="E84" s="103">
        <f t="shared" si="46"/>
        <v>0</v>
      </c>
      <c r="F84" s="103">
        <f t="shared" ref="F84" si="47">F85</f>
        <v>16517.55</v>
      </c>
      <c r="G84" s="191">
        <f t="shared" si="25"/>
        <v>2312.9288374828466</v>
      </c>
      <c r="H84" s="93">
        <f t="shared" si="29"/>
        <v>885.6595174262734</v>
      </c>
    </row>
    <row r="85" spans="1:8" ht="15.75" customHeight="1" x14ac:dyDescent="0.25">
      <c r="A85" s="69">
        <v>42</v>
      </c>
      <c r="B85" s="95" t="s">
        <v>147</v>
      </c>
      <c r="C85" s="100">
        <f>C86+C90</f>
        <v>714.14</v>
      </c>
      <c r="D85" s="100">
        <f t="shared" ref="D85:E85" si="48">D86+D90</f>
        <v>1865</v>
      </c>
      <c r="E85" s="100">
        <f t="shared" si="48"/>
        <v>0</v>
      </c>
      <c r="F85" s="100">
        <f t="shared" ref="F85" si="49">F86+F90</f>
        <v>16517.55</v>
      </c>
      <c r="G85" s="189">
        <f t="shared" si="25"/>
        <v>2312.9288374828466</v>
      </c>
      <c r="H85" s="93">
        <f t="shared" si="29"/>
        <v>885.6595174262734</v>
      </c>
    </row>
    <row r="86" spans="1:8" x14ac:dyDescent="0.25">
      <c r="A86" s="67">
        <v>422</v>
      </c>
      <c r="B86" s="72" t="s">
        <v>148</v>
      </c>
      <c r="C86" s="77">
        <f>C87+C88+C89</f>
        <v>202</v>
      </c>
      <c r="D86" s="77">
        <f t="shared" ref="D86:E86" si="50">D87+D88+D89</f>
        <v>965</v>
      </c>
      <c r="E86" s="77">
        <f t="shared" si="50"/>
        <v>0</v>
      </c>
      <c r="F86" s="77">
        <f t="shared" ref="F86" si="51">F87+F88+F89</f>
        <v>15917.599999999999</v>
      </c>
      <c r="G86" s="189">
        <f t="shared" si="25"/>
        <v>7880</v>
      </c>
      <c r="H86" s="93">
        <f t="shared" si="29"/>
        <v>1649.4922279792745</v>
      </c>
    </row>
    <row r="87" spans="1:8" x14ac:dyDescent="0.25">
      <c r="A87" s="74">
        <v>4221</v>
      </c>
      <c r="B87" s="86" t="s">
        <v>65</v>
      </c>
      <c r="C87" s="68">
        <v>202</v>
      </c>
      <c r="D87" s="71">
        <v>965</v>
      </c>
      <c r="E87" s="71">
        <v>0</v>
      </c>
      <c r="F87" s="71">
        <v>5966.73</v>
      </c>
      <c r="G87" s="189">
        <f t="shared" si="25"/>
        <v>2953.8267326732671</v>
      </c>
      <c r="H87" s="93">
        <f t="shared" si="29"/>
        <v>618.31398963730567</v>
      </c>
    </row>
    <row r="88" spans="1:8" x14ac:dyDescent="0.25">
      <c r="A88" s="74">
        <v>4223</v>
      </c>
      <c r="B88" s="86" t="s">
        <v>151</v>
      </c>
      <c r="C88" s="68">
        <v>0</v>
      </c>
      <c r="D88" s="71">
        <v>0</v>
      </c>
      <c r="E88" s="71">
        <v>0</v>
      </c>
      <c r="F88" s="71">
        <v>9464.24</v>
      </c>
      <c r="G88" s="189" t="e">
        <f t="shared" si="25"/>
        <v>#DIV/0!</v>
      </c>
      <c r="H88" s="93" t="e">
        <f t="shared" si="29"/>
        <v>#DIV/0!</v>
      </c>
    </row>
    <row r="89" spans="1:8" x14ac:dyDescent="0.25">
      <c r="A89" s="74">
        <v>4227</v>
      </c>
      <c r="B89" s="96" t="s">
        <v>149</v>
      </c>
      <c r="C89" s="68">
        <v>0</v>
      </c>
      <c r="D89" s="71">
        <v>0</v>
      </c>
      <c r="E89" s="71">
        <v>0</v>
      </c>
      <c r="F89" s="71">
        <v>486.63</v>
      </c>
      <c r="G89" s="189" t="e">
        <f t="shared" si="25"/>
        <v>#DIV/0!</v>
      </c>
      <c r="H89" s="93" t="e">
        <f t="shared" si="29"/>
        <v>#DIV/0!</v>
      </c>
    </row>
    <row r="90" spans="1:8" x14ac:dyDescent="0.25">
      <c r="A90" s="67">
        <v>424</v>
      </c>
      <c r="B90" s="97" t="s">
        <v>91</v>
      </c>
      <c r="C90" s="77">
        <f>C91</f>
        <v>512.14</v>
      </c>
      <c r="D90" s="77">
        <f t="shared" ref="D90:F90" si="52">D91</f>
        <v>900</v>
      </c>
      <c r="E90" s="77">
        <f t="shared" si="52"/>
        <v>0</v>
      </c>
      <c r="F90" s="77">
        <f t="shared" si="52"/>
        <v>599.95000000000005</v>
      </c>
      <c r="G90" s="189">
        <f t="shared" si="25"/>
        <v>117.14570234701449</v>
      </c>
      <c r="H90" s="93">
        <f t="shared" si="29"/>
        <v>66.661111111111111</v>
      </c>
    </row>
    <row r="91" spans="1:8" x14ac:dyDescent="0.25">
      <c r="A91" s="74">
        <v>4241</v>
      </c>
      <c r="B91" s="96" t="s">
        <v>91</v>
      </c>
      <c r="C91" s="68">
        <v>512.14</v>
      </c>
      <c r="D91" s="71">
        <v>900</v>
      </c>
      <c r="E91" s="71">
        <v>0</v>
      </c>
      <c r="F91" s="71">
        <v>599.95000000000005</v>
      </c>
      <c r="G91" s="189">
        <f t="shared" si="25"/>
        <v>117.14570234701449</v>
      </c>
      <c r="H91" s="93">
        <f t="shared" si="29"/>
        <v>66.661111111111111</v>
      </c>
    </row>
  </sheetData>
  <mergeCells count="5">
    <mergeCell ref="A34:B34"/>
    <mergeCell ref="A2:H2"/>
    <mergeCell ref="A1:H1"/>
    <mergeCell ref="A3:H3"/>
    <mergeCell ref="A5:B5"/>
  </mergeCells>
  <pageMargins left="0.23622047244094491" right="0.23622047244094491" top="0.15748031496062992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workbookViewId="0">
      <selection activeCell="F176" sqref="F176"/>
    </sheetView>
  </sheetViews>
  <sheetFormatPr defaultRowHeight="15" x14ac:dyDescent="0.25"/>
  <cols>
    <col min="1" max="1" width="5.7109375" style="64" customWidth="1"/>
    <col min="2" max="2" width="43.42578125" style="64" customWidth="1"/>
    <col min="3" max="3" width="21.5703125" style="64" customWidth="1"/>
    <col min="4" max="4" width="15.7109375" style="64" customWidth="1"/>
    <col min="5" max="5" width="13.140625" style="64" customWidth="1"/>
    <col min="6" max="6" width="21.7109375" style="64" customWidth="1"/>
    <col min="7" max="8" width="9.7109375" style="64" customWidth="1"/>
    <col min="9" max="16384" width="9.140625" style="64"/>
  </cols>
  <sheetData>
    <row r="1" spans="1:8" ht="18" customHeight="1" x14ac:dyDescent="0.25">
      <c r="A1" s="273" t="s">
        <v>207</v>
      </c>
      <c r="B1" s="275"/>
      <c r="C1" s="275"/>
      <c r="D1" s="275"/>
      <c r="E1" s="275"/>
      <c r="F1" s="275"/>
      <c r="G1" s="275"/>
      <c r="H1" s="275"/>
    </row>
    <row r="2" spans="1:8" ht="9" customHeight="1" x14ac:dyDescent="0.25">
      <c r="A2" s="98"/>
      <c r="B2" s="99"/>
      <c r="C2" s="99"/>
      <c r="D2" s="99"/>
      <c r="E2" s="145"/>
      <c r="F2" s="99"/>
      <c r="G2" s="148"/>
      <c r="H2" s="99"/>
    </row>
    <row r="3" spans="1:8" ht="28.5" customHeight="1" x14ac:dyDescent="0.25">
      <c r="A3" s="271" t="s">
        <v>191</v>
      </c>
      <c r="B3" s="272"/>
      <c r="C3" s="180" t="s">
        <v>228</v>
      </c>
      <c r="D3" s="180" t="s">
        <v>237</v>
      </c>
      <c r="E3" s="180" t="s">
        <v>236</v>
      </c>
      <c r="F3" s="180" t="s">
        <v>231</v>
      </c>
      <c r="G3" s="181" t="s">
        <v>188</v>
      </c>
      <c r="H3" s="181" t="s">
        <v>238</v>
      </c>
    </row>
    <row r="4" spans="1:8" ht="12" customHeight="1" x14ac:dyDescent="0.25">
      <c r="A4" s="182">
        <v>1</v>
      </c>
      <c r="B4" s="183">
        <v>2</v>
      </c>
      <c r="C4" s="183">
        <v>3</v>
      </c>
      <c r="D4" s="183">
        <v>4</v>
      </c>
      <c r="E4" s="183">
        <v>5</v>
      </c>
      <c r="F4" s="183">
        <v>6</v>
      </c>
      <c r="G4" s="183">
        <v>7</v>
      </c>
      <c r="H4" s="183">
        <v>8</v>
      </c>
    </row>
    <row r="5" spans="1:8" ht="18" customHeight="1" x14ac:dyDescent="0.25">
      <c r="A5" s="182"/>
      <c r="B5" s="197" t="s">
        <v>208</v>
      </c>
      <c r="C5" s="199">
        <f>C7+C10+C13+C16+C18+C21+C24+C27+C30+C33</f>
        <v>504160.59</v>
      </c>
      <c r="D5" s="199">
        <f t="shared" ref="D5:F5" si="0">D7+D10+D13+D16+D18+D21+D24+D27+D30+D33</f>
        <v>965777.33</v>
      </c>
      <c r="E5" s="199">
        <f t="shared" si="0"/>
        <v>0</v>
      </c>
      <c r="F5" s="199">
        <f t="shared" si="0"/>
        <v>598045.72</v>
      </c>
      <c r="G5" s="186">
        <f t="shared" ref="G5" si="1">F5/C5*100</f>
        <v>118.62206841673203</v>
      </c>
      <c r="H5" s="108">
        <f t="shared" ref="H5" si="2">F5/D5*100</f>
        <v>61.92376870142521</v>
      </c>
    </row>
    <row r="6" spans="1:8" x14ac:dyDescent="0.25">
      <c r="A6" s="81"/>
      <c r="B6" s="116" t="s">
        <v>162</v>
      </c>
      <c r="C6" s="82"/>
      <c r="D6" s="82"/>
      <c r="E6" s="82"/>
      <c r="F6" s="82"/>
      <c r="G6" s="82"/>
      <c r="H6" s="93"/>
    </row>
    <row r="7" spans="1:8" ht="14.25" customHeight="1" x14ac:dyDescent="0.25">
      <c r="A7" s="72">
        <v>636</v>
      </c>
      <c r="B7" s="84" t="s">
        <v>154</v>
      </c>
      <c r="C7" s="77">
        <f>C8</f>
        <v>437650.02</v>
      </c>
      <c r="D7" s="77">
        <f t="shared" ref="D7:F7" si="3">D8</f>
        <v>883097.5</v>
      </c>
      <c r="E7" s="77">
        <f t="shared" si="3"/>
        <v>0</v>
      </c>
      <c r="F7" s="77">
        <f t="shared" si="3"/>
        <v>487014.73</v>
      </c>
      <c r="G7" s="77">
        <f>F7/C7*100</f>
        <v>111.27949451481803</v>
      </c>
      <c r="H7" s="93">
        <f>F7/D7*100</f>
        <v>55.148466618918071</v>
      </c>
    </row>
    <row r="8" spans="1:8" ht="14.25" customHeight="1" x14ac:dyDescent="0.25">
      <c r="A8" s="70">
        <v>6361</v>
      </c>
      <c r="B8" s="83" t="s">
        <v>115</v>
      </c>
      <c r="C8" s="68">
        <v>437650.02</v>
      </c>
      <c r="D8" s="68">
        <v>883097.5</v>
      </c>
      <c r="E8" s="68">
        <v>0</v>
      </c>
      <c r="F8" s="68">
        <v>487014.73</v>
      </c>
      <c r="G8" s="77">
        <f t="shared" ref="G8:G34" si="4">F8/C8*100</f>
        <v>111.27949451481803</v>
      </c>
      <c r="H8" s="93">
        <f t="shared" ref="H8:H34" si="5">F8/D8*100</f>
        <v>55.148466618918071</v>
      </c>
    </row>
    <row r="9" spans="1:8" ht="14.25" customHeight="1" x14ac:dyDescent="0.25">
      <c r="A9" s="70"/>
      <c r="B9" s="117" t="s">
        <v>161</v>
      </c>
      <c r="C9" s="68"/>
      <c r="D9" s="68"/>
      <c r="E9" s="68"/>
      <c r="F9" s="68"/>
      <c r="G9" s="77"/>
      <c r="H9" s="93"/>
    </row>
    <row r="10" spans="1:8" ht="14.25" customHeight="1" x14ac:dyDescent="0.25">
      <c r="A10" s="72">
        <v>639</v>
      </c>
      <c r="B10" s="84" t="s">
        <v>221</v>
      </c>
      <c r="C10" s="77">
        <f>C11</f>
        <v>238.91</v>
      </c>
      <c r="D10" s="77">
        <f t="shared" ref="D10:F10" si="6">D11</f>
        <v>0</v>
      </c>
      <c r="E10" s="77">
        <f t="shared" si="6"/>
        <v>0</v>
      </c>
      <c r="F10" s="77">
        <f t="shared" si="6"/>
        <v>5.28</v>
      </c>
      <c r="G10" s="77">
        <f t="shared" si="4"/>
        <v>2.2100372525218703</v>
      </c>
      <c r="H10" s="93" t="e">
        <f t="shared" si="5"/>
        <v>#DIV/0!</v>
      </c>
    </row>
    <row r="11" spans="1:8" ht="14.25" customHeight="1" x14ac:dyDescent="0.25">
      <c r="A11" s="70">
        <v>6391</v>
      </c>
      <c r="B11" s="83" t="s">
        <v>222</v>
      </c>
      <c r="C11" s="68">
        <v>238.91</v>
      </c>
      <c r="D11" s="68">
        <v>0</v>
      </c>
      <c r="E11" s="68">
        <v>0</v>
      </c>
      <c r="F11" s="68">
        <v>5.28</v>
      </c>
      <c r="G11" s="77">
        <f t="shared" si="4"/>
        <v>2.2100372525218703</v>
      </c>
      <c r="H11" s="93" t="e">
        <f t="shared" si="5"/>
        <v>#DIV/0!</v>
      </c>
    </row>
    <row r="12" spans="1:8" ht="14.25" customHeight="1" x14ac:dyDescent="0.25">
      <c r="A12" s="70"/>
      <c r="B12" s="117" t="s">
        <v>161</v>
      </c>
      <c r="C12" s="68"/>
      <c r="D12" s="68"/>
      <c r="E12" s="68"/>
      <c r="F12" s="68"/>
      <c r="G12" s="77"/>
      <c r="H12" s="93"/>
    </row>
    <row r="13" spans="1:8" ht="14.25" customHeight="1" x14ac:dyDescent="0.25">
      <c r="A13" s="72">
        <v>641</v>
      </c>
      <c r="B13" s="84" t="s">
        <v>117</v>
      </c>
      <c r="C13" s="77">
        <f>C14</f>
        <v>7.39</v>
      </c>
      <c r="D13" s="77">
        <f t="shared" ref="D13:F13" si="7">D14</f>
        <v>0</v>
      </c>
      <c r="E13" s="77">
        <f t="shared" si="7"/>
        <v>0</v>
      </c>
      <c r="F13" s="77">
        <f t="shared" si="7"/>
        <v>2.74</v>
      </c>
      <c r="G13" s="77">
        <f t="shared" si="4"/>
        <v>37.077131258457378</v>
      </c>
      <c r="H13" s="93" t="e">
        <f t="shared" si="5"/>
        <v>#DIV/0!</v>
      </c>
    </row>
    <row r="14" spans="1:8" ht="14.25" customHeight="1" x14ac:dyDescent="0.25">
      <c r="A14" s="70">
        <v>6413</v>
      </c>
      <c r="B14" s="83" t="s">
        <v>118</v>
      </c>
      <c r="C14" s="68">
        <v>7.39</v>
      </c>
      <c r="D14" s="68">
        <v>0</v>
      </c>
      <c r="E14" s="68">
        <v>0</v>
      </c>
      <c r="F14" s="68">
        <v>2.74</v>
      </c>
      <c r="G14" s="77">
        <f t="shared" si="4"/>
        <v>37.077131258457378</v>
      </c>
      <c r="H14" s="93" t="e">
        <f t="shared" si="5"/>
        <v>#DIV/0!</v>
      </c>
    </row>
    <row r="15" spans="1:8" ht="14.25" customHeight="1" x14ac:dyDescent="0.25">
      <c r="A15" s="70"/>
      <c r="B15" s="117" t="s">
        <v>161</v>
      </c>
      <c r="C15" s="68"/>
      <c r="D15" s="68"/>
      <c r="E15" s="68"/>
      <c r="F15" s="68"/>
      <c r="G15" s="77"/>
      <c r="H15" s="93"/>
    </row>
    <row r="16" spans="1:8" ht="12.75" customHeight="1" x14ac:dyDescent="0.25">
      <c r="A16" s="72">
        <v>652</v>
      </c>
      <c r="B16" s="84" t="s">
        <v>119</v>
      </c>
      <c r="C16" s="77">
        <f>C17</f>
        <v>3673.2</v>
      </c>
      <c r="D16" s="77">
        <f t="shared" ref="D16:F16" si="8">D17</f>
        <v>4560</v>
      </c>
      <c r="E16" s="77">
        <f t="shared" si="8"/>
        <v>0</v>
      </c>
      <c r="F16" s="77">
        <f t="shared" si="8"/>
        <v>1450</v>
      </c>
      <c r="G16" s="77">
        <f t="shared" si="4"/>
        <v>39.475117064140264</v>
      </c>
      <c r="H16" s="93">
        <f t="shared" si="5"/>
        <v>31.798245614035086</v>
      </c>
    </row>
    <row r="17" spans="1:8" ht="12.75" customHeight="1" x14ac:dyDescent="0.25">
      <c r="A17" s="70">
        <v>6526</v>
      </c>
      <c r="B17" s="83" t="s">
        <v>120</v>
      </c>
      <c r="C17" s="68">
        <v>3673.2</v>
      </c>
      <c r="D17" s="68">
        <v>4560</v>
      </c>
      <c r="E17" s="68">
        <v>0</v>
      </c>
      <c r="F17" s="68">
        <v>1450</v>
      </c>
      <c r="G17" s="77">
        <f t="shared" si="4"/>
        <v>39.475117064140264</v>
      </c>
      <c r="H17" s="93">
        <f t="shared" si="5"/>
        <v>31.798245614035086</v>
      </c>
    </row>
    <row r="18" spans="1:8" ht="12.75" customHeight="1" x14ac:dyDescent="0.25">
      <c r="A18" s="72">
        <v>661</v>
      </c>
      <c r="B18" s="84" t="s">
        <v>175</v>
      </c>
      <c r="C18" s="77">
        <f>C19</f>
        <v>75.7</v>
      </c>
      <c r="D18" s="77">
        <f t="shared" ref="D18:F18" si="9">D19</f>
        <v>0</v>
      </c>
      <c r="E18" s="77">
        <f t="shared" si="9"/>
        <v>0</v>
      </c>
      <c r="F18" s="77">
        <f t="shared" si="9"/>
        <v>0</v>
      </c>
      <c r="G18" s="77">
        <f t="shared" si="4"/>
        <v>0</v>
      </c>
      <c r="H18" s="93" t="e">
        <f t="shared" si="5"/>
        <v>#DIV/0!</v>
      </c>
    </row>
    <row r="19" spans="1:8" ht="12.75" customHeight="1" x14ac:dyDescent="0.25">
      <c r="A19" s="70">
        <v>6614</v>
      </c>
      <c r="B19" s="83" t="s">
        <v>179</v>
      </c>
      <c r="C19" s="68">
        <v>75.7</v>
      </c>
      <c r="D19" s="68">
        <v>0</v>
      </c>
      <c r="E19" s="68">
        <v>0</v>
      </c>
      <c r="F19" s="68">
        <v>0</v>
      </c>
      <c r="G19" s="77">
        <f t="shared" si="4"/>
        <v>0</v>
      </c>
      <c r="H19" s="93" t="e">
        <f t="shared" si="5"/>
        <v>#DIV/0!</v>
      </c>
    </row>
    <row r="20" spans="1:8" ht="12.75" customHeight="1" x14ac:dyDescent="0.25">
      <c r="A20" s="70"/>
      <c r="B20" s="117" t="s">
        <v>160</v>
      </c>
      <c r="C20" s="68"/>
      <c r="D20" s="68"/>
      <c r="E20" s="68"/>
      <c r="F20" s="68"/>
      <c r="G20" s="77"/>
      <c r="H20" s="93"/>
    </row>
    <row r="21" spans="1:8" ht="12.75" customHeight="1" x14ac:dyDescent="0.25">
      <c r="A21" s="72">
        <v>663</v>
      </c>
      <c r="B21" s="84" t="s">
        <v>122</v>
      </c>
      <c r="C21" s="77">
        <f>C22</f>
        <v>0</v>
      </c>
      <c r="D21" s="77">
        <f t="shared" ref="D21:F21" si="10">D22</f>
        <v>0</v>
      </c>
      <c r="E21" s="77">
        <f t="shared" si="10"/>
        <v>0</v>
      </c>
      <c r="F21" s="77">
        <f t="shared" si="10"/>
        <v>0</v>
      </c>
      <c r="G21" s="77" t="e">
        <f t="shared" si="4"/>
        <v>#DIV/0!</v>
      </c>
      <c r="H21" s="93" t="e">
        <f t="shared" si="5"/>
        <v>#DIV/0!</v>
      </c>
    </row>
    <row r="22" spans="1:8" ht="12.75" customHeight="1" x14ac:dyDescent="0.25">
      <c r="A22" s="70">
        <v>6631</v>
      </c>
      <c r="B22" s="83" t="s">
        <v>123</v>
      </c>
      <c r="C22" s="68">
        <v>0</v>
      </c>
      <c r="D22" s="68">
        <v>0</v>
      </c>
      <c r="E22" s="68">
        <v>0</v>
      </c>
      <c r="F22" s="68">
        <v>0</v>
      </c>
      <c r="G22" s="77" t="e">
        <f t="shared" si="4"/>
        <v>#DIV/0!</v>
      </c>
      <c r="H22" s="93" t="e">
        <f t="shared" si="5"/>
        <v>#DIV/0!</v>
      </c>
    </row>
    <row r="23" spans="1:8" ht="12.75" customHeight="1" x14ac:dyDescent="0.25">
      <c r="A23" s="70"/>
      <c r="B23" s="117" t="s">
        <v>159</v>
      </c>
      <c r="C23" s="68"/>
      <c r="D23" s="68"/>
      <c r="E23" s="68"/>
      <c r="F23" s="68"/>
      <c r="G23" s="77"/>
      <c r="H23" s="93"/>
    </row>
    <row r="24" spans="1:8" ht="14.25" customHeight="1" x14ac:dyDescent="0.25">
      <c r="A24" s="72">
        <v>671</v>
      </c>
      <c r="B24" s="87" t="s">
        <v>124</v>
      </c>
      <c r="C24" s="77">
        <f>C25</f>
        <v>25741.61</v>
      </c>
      <c r="D24" s="77">
        <f t="shared" ref="D24:F24" si="11">D25</f>
        <v>40299.83</v>
      </c>
      <c r="E24" s="77">
        <f t="shared" si="11"/>
        <v>0</v>
      </c>
      <c r="F24" s="77">
        <f t="shared" si="11"/>
        <v>66217.48</v>
      </c>
      <c r="G24" s="77">
        <f t="shared" si="4"/>
        <v>257.23907712066182</v>
      </c>
      <c r="H24" s="93">
        <f t="shared" si="5"/>
        <v>164.31205789205561</v>
      </c>
    </row>
    <row r="25" spans="1:8" ht="14.25" customHeight="1" x14ac:dyDescent="0.25">
      <c r="A25" s="73">
        <v>6711</v>
      </c>
      <c r="B25" s="88" t="s">
        <v>125</v>
      </c>
      <c r="C25" s="68">
        <v>25741.61</v>
      </c>
      <c r="D25" s="71">
        <v>40299.83</v>
      </c>
      <c r="E25" s="71">
        <v>0</v>
      </c>
      <c r="F25" s="71">
        <v>66217.48</v>
      </c>
      <c r="G25" s="77">
        <f t="shared" si="4"/>
        <v>257.23907712066182</v>
      </c>
      <c r="H25" s="93">
        <f t="shared" si="5"/>
        <v>164.31205789205561</v>
      </c>
    </row>
    <row r="26" spans="1:8" ht="14.25" customHeight="1" x14ac:dyDescent="0.25">
      <c r="A26" s="73"/>
      <c r="B26" s="117" t="s">
        <v>240</v>
      </c>
      <c r="C26" s="68"/>
      <c r="D26" s="71"/>
      <c r="E26" s="71"/>
      <c r="F26" s="71"/>
      <c r="G26" s="77"/>
      <c r="H26" s="93"/>
    </row>
    <row r="27" spans="1:8" ht="14.25" customHeight="1" x14ac:dyDescent="0.25">
      <c r="A27" s="72">
        <v>671</v>
      </c>
      <c r="B27" s="87" t="s">
        <v>124</v>
      </c>
      <c r="C27" s="77">
        <f>C28</f>
        <v>22612.02</v>
      </c>
      <c r="D27" s="77">
        <f t="shared" ref="D27:F27" si="12">D28</f>
        <v>37820</v>
      </c>
      <c r="E27" s="77">
        <f t="shared" si="12"/>
        <v>0</v>
      </c>
      <c r="F27" s="77">
        <f t="shared" si="12"/>
        <v>27982.44</v>
      </c>
      <c r="G27" s="77">
        <f t="shared" si="4"/>
        <v>123.75028856333931</v>
      </c>
      <c r="H27" s="93">
        <f t="shared" si="5"/>
        <v>73.988471708090955</v>
      </c>
    </row>
    <row r="28" spans="1:8" ht="14.25" customHeight="1" x14ac:dyDescent="0.25">
      <c r="A28" s="73">
        <v>6711</v>
      </c>
      <c r="B28" s="88" t="s">
        <v>125</v>
      </c>
      <c r="C28" s="68">
        <v>22612.02</v>
      </c>
      <c r="D28" s="68">
        <v>37820</v>
      </c>
      <c r="E28" s="68">
        <v>0</v>
      </c>
      <c r="F28" s="68">
        <v>27982.44</v>
      </c>
      <c r="G28" s="77">
        <f t="shared" si="4"/>
        <v>123.75028856333931</v>
      </c>
      <c r="H28" s="93">
        <f t="shared" si="5"/>
        <v>73.988471708090955</v>
      </c>
    </row>
    <row r="29" spans="1:8" ht="14.25" customHeight="1" x14ac:dyDescent="0.25">
      <c r="A29" s="73"/>
      <c r="B29" s="118" t="s">
        <v>158</v>
      </c>
      <c r="C29" s="68"/>
      <c r="D29" s="71"/>
      <c r="E29" s="71"/>
      <c r="F29" s="71"/>
      <c r="G29" s="77"/>
      <c r="H29" s="93"/>
    </row>
    <row r="30" spans="1:8" ht="14.25" customHeight="1" x14ac:dyDescent="0.25">
      <c r="A30" s="67">
        <v>683</v>
      </c>
      <c r="B30" s="89" t="s">
        <v>126</v>
      </c>
      <c r="C30" s="92">
        <f>C31</f>
        <v>0</v>
      </c>
      <c r="D30" s="92">
        <f t="shared" ref="D30:F30" si="13">D31</f>
        <v>0</v>
      </c>
      <c r="E30" s="92">
        <f t="shared" si="13"/>
        <v>0</v>
      </c>
      <c r="F30" s="92">
        <f t="shared" si="13"/>
        <v>390</v>
      </c>
      <c r="G30" s="77" t="e">
        <f t="shared" si="4"/>
        <v>#DIV/0!</v>
      </c>
      <c r="H30" s="93" t="e">
        <f t="shared" si="5"/>
        <v>#DIV/0!</v>
      </c>
    </row>
    <row r="31" spans="1:8" ht="14.25" customHeight="1" x14ac:dyDescent="0.25">
      <c r="A31" s="74">
        <v>6831</v>
      </c>
      <c r="B31" s="88" t="s">
        <v>126</v>
      </c>
      <c r="C31" s="71">
        <v>0</v>
      </c>
      <c r="D31" s="71">
        <v>0</v>
      </c>
      <c r="E31" s="71">
        <v>0</v>
      </c>
      <c r="F31" s="71">
        <v>390</v>
      </c>
      <c r="G31" s="77" t="e">
        <f t="shared" si="4"/>
        <v>#DIV/0!</v>
      </c>
      <c r="H31" s="93" t="e">
        <f t="shared" si="5"/>
        <v>#DIV/0!</v>
      </c>
    </row>
    <row r="32" spans="1:8" ht="14.25" customHeight="1" x14ac:dyDescent="0.25">
      <c r="A32" s="90"/>
      <c r="B32" s="118" t="s">
        <v>157</v>
      </c>
      <c r="C32" s="71"/>
      <c r="D32" s="71"/>
      <c r="E32" s="71"/>
      <c r="F32" s="71"/>
      <c r="G32" s="77"/>
      <c r="H32" s="93"/>
    </row>
    <row r="33" spans="1:8" ht="14.25" customHeight="1" x14ac:dyDescent="0.25">
      <c r="A33" s="67">
        <v>922</v>
      </c>
      <c r="B33" s="89" t="s">
        <v>155</v>
      </c>
      <c r="C33" s="92">
        <f>C34</f>
        <v>14161.74</v>
      </c>
      <c r="D33" s="92">
        <f t="shared" ref="D33:F33" si="14">D34</f>
        <v>0</v>
      </c>
      <c r="E33" s="92">
        <f t="shared" si="14"/>
        <v>0</v>
      </c>
      <c r="F33" s="92">
        <f t="shared" si="14"/>
        <v>14983.05</v>
      </c>
      <c r="G33" s="77">
        <f t="shared" si="4"/>
        <v>105.79949921407963</v>
      </c>
      <c r="H33" s="93" t="e">
        <f t="shared" si="5"/>
        <v>#DIV/0!</v>
      </c>
    </row>
    <row r="34" spans="1:8" ht="13.5" customHeight="1" x14ac:dyDescent="0.25">
      <c r="A34" s="74">
        <v>9221</v>
      </c>
      <c r="B34" s="88" t="s">
        <v>127</v>
      </c>
      <c r="C34" s="71">
        <v>14161.74</v>
      </c>
      <c r="D34" s="71">
        <v>0</v>
      </c>
      <c r="E34" s="71">
        <v>0</v>
      </c>
      <c r="F34" s="71">
        <v>14983.05</v>
      </c>
      <c r="G34" s="77">
        <f t="shared" si="4"/>
        <v>105.79949921407963</v>
      </c>
      <c r="H34" s="93" t="e">
        <f t="shared" si="5"/>
        <v>#DIV/0!</v>
      </c>
    </row>
    <row r="35" spans="1:8" x14ac:dyDescent="0.25">
      <c r="A35" s="193"/>
      <c r="B35" s="75"/>
      <c r="C35" s="194"/>
      <c r="D35" s="194"/>
      <c r="E35" s="194"/>
      <c r="F35" s="194"/>
      <c r="G35" s="195"/>
      <c r="H35" s="196"/>
    </row>
    <row r="36" spans="1:8" x14ac:dyDescent="0.25">
      <c r="A36" s="193"/>
      <c r="B36" s="75"/>
      <c r="C36" s="194"/>
      <c r="D36" s="194"/>
      <c r="E36" s="194"/>
      <c r="F36" s="194"/>
      <c r="G36" s="195"/>
      <c r="H36" s="196"/>
    </row>
    <row r="37" spans="1:8" x14ac:dyDescent="0.25">
      <c r="B37" s="75"/>
      <c r="C37" s="76"/>
      <c r="D37" s="76"/>
      <c r="E37" s="76"/>
      <c r="F37" s="76"/>
      <c r="G37" s="76"/>
      <c r="H37" s="76"/>
    </row>
    <row r="38" spans="1:8" ht="28.5" customHeight="1" x14ac:dyDescent="0.25">
      <c r="A38" s="271" t="s">
        <v>191</v>
      </c>
      <c r="B38" s="272"/>
      <c r="C38" s="180" t="s">
        <v>228</v>
      </c>
      <c r="D38" s="180" t="s">
        <v>235</v>
      </c>
      <c r="E38" s="180" t="s">
        <v>236</v>
      </c>
      <c r="F38" s="180" t="s">
        <v>231</v>
      </c>
      <c r="G38" s="181" t="s">
        <v>188</v>
      </c>
      <c r="H38" s="181" t="s">
        <v>238</v>
      </c>
    </row>
    <row r="39" spans="1:8" ht="12" customHeight="1" x14ac:dyDescent="0.25">
      <c r="A39" s="182">
        <v>1</v>
      </c>
      <c r="B39" s="183">
        <v>2</v>
      </c>
      <c r="C39" s="183">
        <v>3</v>
      </c>
      <c r="D39" s="183">
        <v>4</v>
      </c>
      <c r="E39" s="183">
        <v>5</v>
      </c>
      <c r="F39" s="183">
        <v>6</v>
      </c>
      <c r="G39" s="183">
        <v>7</v>
      </c>
      <c r="H39" s="183">
        <v>8</v>
      </c>
    </row>
    <row r="40" spans="1:8" ht="18" customHeight="1" x14ac:dyDescent="0.25">
      <c r="A40" s="182"/>
      <c r="B40" s="197" t="s">
        <v>209</v>
      </c>
      <c r="C40" s="199">
        <f>C41+C85+C106+C141+C172</f>
        <v>489529.1</v>
      </c>
      <c r="D40" s="199">
        <f>D41+D85+D106+D141+D172</f>
        <v>965777.33</v>
      </c>
      <c r="E40" s="199">
        <f>E41+E85+E106+E141+E172</f>
        <v>0</v>
      </c>
      <c r="F40" s="199">
        <f>F41+F85+F106+F141+F172</f>
        <v>659983.6</v>
      </c>
      <c r="G40" s="198">
        <f>F40/C40*100</f>
        <v>134.82009547542731</v>
      </c>
      <c r="H40" s="108">
        <f t="shared" ref="H40:H41" si="15">F40/D40*100</f>
        <v>68.337035825846101</v>
      </c>
    </row>
    <row r="41" spans="1:8" x14ac:dyDescent="0.25">
      <c r="A41" s="119"/>
      <c r="B41" s="120" t="s">
        <v>156</v>
      </c>
      <c r="C41" s="121">
        <f>C42+C49+C73+C76+C79</f>
        <v>436456.56</v>
      </c>
      <c r="D41" s="121">
        <f>D42+D49+D73+D76+D79</f>
        <v>883097.5</v>
      </c>
      <c r="E41" s="121">
        <f>E42+E49+E73+E76+E79</f>
        <v>0</v>
      </c>
      <c r="F41" s="121">
        <f>F42+F49+F73+F76+F79</f>
        <v>563516.54</v>
      </c>
      <c r="G41" s="121">
        <f>F41/C41*100</f>
        <v>129.11171274410449</v>
      </c>
      <c r="H41" s="152">
        <f t="shared" si="15"/>
        <v>63.811361712608182</v>
      </c>
    </row>
    <row r="42" spans="1:8" x14ac:dyDescent="0.25">
      <c r="A42" s="109">
        <v>31</v>
      </c>
      <c r="B42" s="110" t="s">
        <v>54</v>
      </c>
      <c r="C42" s="115">
        <f>C43+C45+C47</f>
        <v>401127</v>
      </c>
      <c r="D42" s="115">
        <f t="shared" ref="D42:F42" si="16">D43+D45+D47</f>
        <v>811957.5</v>
      </c>
      <c r="E42" s="115">
        <f t="shared" ref="E42" si="17">E43+E45+E47</f>
        <v>0</v>
      </c>
      <c r="F42" s="115">
        <f t="shared" si="16"/>
        <v>521654.57</v>
      </c>
      <c r="G42" s="151">
        <f t="shared" ref="G42:G105" si="18">F42/C42*100</f>
        <v>130.04723441703001</v>
      </c>
      <c r="H42" s="93">
        <f>F42/D42*100</f>
        <v>64.246536302700576</v>
      </c>
    </row>
    <row r="43" spans="1:8" x14ac:dyDescent="0.25">
      <c r="A43" s="72">
        <v>311</v>
      </c>
      <c r="B43" s="72" t="s">
        <v>128</v>
      </c>
      <c r="C43" s="77">
        <f>C44</f>
        <v>333394.58</v>
      </c>
      <c r="D43" s="77">
        <f t="shared" ref="D43:F43" si="19">D44</f>
        <v>675500</v>
      </c>
      <c r="E43" s="77">
        <f t="shared" si="19"/>
        <v>0</v>
      </c>
      <c r="F43" s="77">
        <f t="shared" si="19"/>
        <v>437513.79</v>
      </c>
      <c r="G43" s="151">
        <f t="shared" si="18"/>
        <v>131.23002479524411</v>
      </c>
      <c r="H43" s="93">
        <f t="shared" ref="H43:H105" si="20">F43/D43*100</f>
        <v>64.768880829015544</v>
      </c>
    </row>
    <row r="44" spans="1:8" x14ac:dyDescent="0.25">
      <c r="A44" s="70">
        <v>3111</v>
      </c>
      <c r="B44" s="70" t="s">
        <v>55</v>
      </c>
      <c r="C44" s="68">
        <v>333394.58</v>
      </c>
      <c r="D44" s="71">
        <v>675500</v>
      </c>
      <c r="E44" s="71">
        <v>0</v>
      </c>
      <c r="F44" s="71">
        <v>437513.79</v>
      </c>
      <c r="G44" s="151">
        <f t="shared" si="18"/>
        <v>131.23002479524411</v>
      </c>
      <c r="H44" s="93">
        <f t="shared" si="20"/>
        <v>64.768880829015544</v>
      </c>
    </row>
    <row r="45" spans="1:8" x14ac:dyDescent="0.25">
      <c r="A45" s="72">
        <v>312</v>
      </c>
      <c r="B45" s="72" t="s">
        <v>56</v>
      </c>
      <c r="C45" s="77">
        <f>C46</f>
        <v>13941.33</v>
      </c>
      <c r="D45" s="77">
        <f t="shared" ref="D45:F45" si="21">D46</f>
        <v>25000</v>
      </c>
      <c r="E45" s="77">
        <f t="shared" si="21"/>
        <v>0</v>
      </c>
      <c r="F45" s="77">
        <f t="shared" si="21"/>
        <v>15390.7</v>
      </c>
      <c r="G45" s="151">
        <f t="shared" si="18"/>
        <v>110.39621040460273</v>
      </c>
      <c r="H45" s="93">
        <f t="shared" si="20"/>
        <v>61.56280000000001</v>
      </c>
    </row>
    <row r="46" spans="1:8" x14ac:dyDescent="0.25">
      <c r="A46" s="70">
        <v>3121</v>
      </c>
      <c r="B46" s="70" t="s">
        <v>56</v>
      </c>
      <c r="C46" s="68">
        <v>13941.33</v>
      </c>
      <c r="D46" s="68">
        <v>25000</v>
      </c>
      <c r="E46" s="68">
        <v>0</v>
      </c>
      <c r="F46" s="68">
        <v>15390.7</v>
      </c>
      <c r="G46" s="151">
        <f t="shared" si="18"/>
        <v>110.39621040460273</v>
      </c>
      <c r="H46" s="93">
        <f t="shared" si="20"/>
        <v>61.56280000000001</v>
      </c>
    </row>
    <row r="47" spans="1:8" x14ac:dyDescent="0.25">
      <c r="A47" s="72">
        <v>313</v>
      </c>
      <c r="B47" s="72" t="s">
        <v>129</v>
      </c>
      <c r="C47" s="77">
        <f>C48</f>
        <v>53791.09</v>
      </c>
      <c r="D47" s="77">
        <f t="shared" ref="D47:F47" si="22">D48</f>
        <v>111457.5</v>
      </c>
      <c r="E47" s="77">
        <f t="shared" si="22"/>
        <v>0</v>
      </c>
      <c r="F47" s="77">
        <f t="shared" si="22"/>
        <v>68750.080000000002</v>
      </c>
      <c r="G47" s="151">
        <f t="shared" si="18"/>
        <v>127.80941973847342</v>
      </c>
      <c r="H47" s="93">
        <f t="shared" si="20"/>
        <v>61.682775945988375</v>
      </c>
    </row>
    <row r="48" spans="1:8" x14ac:dyDescent="0.25">
      <c r="A48" s="70">
        <v>3132</v>
      </c>
      <c r="B48" s="70" t="s">
        <v>130</v>
      </c>
      <c r="C48" s="68">
        <v>53791.09</v>
      </c>
      <c r="D48" s="68">
        <v>111457.5</v>
      </c>
      <c r="E48" s="68">
        <v>0</v>
      </c>
      <c r="F48" s="68">
        <v>68750.080000000002</v>
      </c>
      <c r="G48" s="151">
        <f t="shared" si="18"/>
        <v>127.80941973847342</v>
      </c>
      <c r="H48" s="93">
        <f t="shared" si="20"/>
        <v>61.682775945988375</v>
      </c>
    </row>
    <row r="49" spans="1:8" x14ac:dyDescent="0.25">
      <c r="A49" s="111">
        <v>32</v>
      </c>
      <c r="B49" s="111" t="s">
        <v>8</v>
      </c>
      <c r="C49" s="114">
        <f>C50+C54+C61+C69</f>
        <v>34929.61</v>
      </c>
      <c r="D49" s="114">
        <f>D50+D54+D61+D69</f>
        <v>70050</v>
      </c>
      <c r="E49" s="114">
        <f>E50+E54+E61+E69</f>
        <v>0</v>
      </c>
      <c r="F49" s="114">
        <f>F50+F54+F61+F69</f>
        <v>41495.810000000005</v>
      </c>
      <c r="G49" s="151">
        <f t="shared" si="18"/>
        <v>118.79837765151116</v>
      </c>
      <c r="H49" s="93">
        <f t="shared" si="20"/>
        <v>59.237416131334761</v>
      </c>
    </row>
    <row r="50" spans="1:8" x14ac:dyDescent="0.25">
      <c r="A50" s="72">
        <v>321</v>
      </c>
      <c r="B50" s="72" t="s">
        <v>131</v>
      </c>
      <c r="C50" s="77">
        <f>C51+C52+C53</f>
        <v>11943.39</v>
      </c>
      <c r="D50" s="77">
        <f t="shared" ref="D50:F50" si="23">D51+D52+D53</f>
        <v>22000</v>
      </c>
      <c r="E50" s="77">
        <f t="shared" si="23"/>
        <v>0</v>
      </c>
      <c r="F50" s="77">
        <f t="shared" si="23"/>
        <v>16391.080000000002</v>
      </c>
      <c r="G50" s="151">
        <f t="shared" si="18"/>
        <v>137.23976191014447</v>
      </c>
      <c r="H50" s="93">
        <f t="shared" si="20"/>
        <v>74.504909090909095</v>
      </c>
    </row>
    <row r="51" spans="1:8" x14ac:dyDescent="0.25">
      <c r="A51" s="70">
        <v>3211</v>
      </c>
      <c r="B51" s="70" t="s">
        <v>17</v>
      </c>
      <c r="C51" s="68">
        <v>0</v>
      </c>
      <c r="D51" s="71">
        <v>0</v>
      </c>
      <c r="E51" s="71">
        <v>0</v>
      </c>
      <c r="F51" s="71">
        <v>0</v>
      </c>
      <c r="G51" s="151" t="e">
        <f t="shared" si="18"/>
        <v>#DIV/0!</v>
      </c>
      <c r="H51" s="93" t="e">
        <f t="shared" si="20"/>
        <v>#DIV/0!</v>
      </c>
    </row>
    <row r="52" spans="1:8" x14ac:dyDescent="0.25">
      <c r="A52" s="70">
        <v>3212</v>
      </c>
      <c r="B52" s="70" t="s">
        <v>132</v>
      </c>
      <c r="C52" s="68">
        <v>11943.39</v>
      </c>
      <c r="D52" s="71">
        <v>22000</v>
      </c>
      <c r="E52" s="71">
        <v>0</v>
      </c>
      <c r="F52" s="71">
        <v>16391.080000000002</v>
      </c>
      <c r="G52" s="151">
        <f t="shared" si="18"/>
        <v>137.23976191014447</v>
      </c>
      <c r="H52" s="93">
        <f t="shared" si="20"/>
        <v>74.504909090909095</v>
      </c>
    </row>
    <row r="53" spans="1:8" x14ac:dyDescent="0.25">
      <c r="A53" s="70">
        <v>3213</v>
      </c>
      <c r="B53" s="70" t="s">
        <v>18</v>
      </c>
      <c r="C53" s="68">
        <v>0</v>
      </c>
      <c r="D53" s="71">
        <v>0</v>
      </c>
      <c r="E53" s="71">
        <v>0</v>
      </c>
      <c r="F53" s="71">
        <v>0</v>
      </c>
      <c r="G53" s="151" t="e">
        <f t="shared" si="18"/>
        <v>#DIV/0!</v>
      </c>
      <c r="H53" s="93" t="e">
        <f t="shared" si="20"/>
        <v>#DIV/0!</v>
      </c>
    </row>
    <row r="54" spans="1:8" x14ac:dyDescent="0.25">
      <c r="A54" s="72">
        <v>322</v>
      </c>
      <c r="B54" s="72" t="s">
        <v>133</v>
      </c>
      <c r="C54" s="77">
        <f>C55+C56+C57+C58+C59+C60</f>
        <v>20743.02</v>
      </c>
      <c r="D54" s="77">
        <f t="shared" ref="D54:F54" si="24">D55+D56+D57+D58+D59+D60</f>
        <v>47000</v>
      </c>
      <c r="E54" s="77">
        <f t="shared" si="24"/>
        <v>0</v>
      </c>
      <c r="F54" s="77">
        <f t="shared" si="24"/>
        <v>22583.69</v>
      </c>
      <c r="G54" s="151">
        <f t="shared" si="18"/>
        <v>108.87368377410812</v>
      </c>
      <c r="H54" s="93">
        <f t="shared" si="20"/>
        <v>48.050404255319144</v>
      </c>
    </row>
    <row r="55" spans="1:8" x14ac:dyDescent="0.25">
      <c r="A55" s="70">
        <v>3221</v>
      </c>
      <c r="B55" s="70" t="s">
        <v>134</v>
      </c>
      <c r="C55" s="68">
        <v>0</v>
      </c>
      <c r="D55" s="68">
        <v>12000</v>
      </c>
      <c r="E55" s="68">
        <v>0</v>
      </c>
      <c r="F55" s="68">
        <v>1192.4100000000001</v>
      </c>
      <c r="G55" s="151" t="e">
        <f t="shared" si="18"/>
        <v>#DIV/0!</v>
      </c>
      <c r="H55" s="93">
        <f t="shared" si="20"/>
        <v>9.9367500000000017</v>
      </c>
    </row>
    <row r="56" spans="1:8" x14ac:dyDescent="0.25">
      <c r="A56" s="70">
        <v>3222</v>
      </c>
      <c r="B56" s="70" t="s">
        <v>135</v>
      </c>
      <c r="C56" s="68">
        <v>20563.04</v>
      </c>
      <c r="D56" s="68">
        <v>35000</v>
      </c>
      <c r="E56" s="68">
        <v>0</v>
      </c>
      <c r="F56" s="68">
        <v>21391.279999999999</v>
      </c>
      <c r="G56" s="151">
        <f t="shared" si="18"/>
        <v>104.02780911771798</v>
      </c>
      <c r="H56" s="93">
        <f t="shared" si="20"/>
        <v>61.11794285714285</v>
      </c>
    </row>
    <row r="57" spans="1:8" x14ac:dyDescent="0.25">
      <c r="A57" s="70">
        <v>3223</v>
      </c>
      <c r="B57" s="70" t="s">
        <v>136</v>
      </c>
      <c r="C57" s="68">
        <v>0</v>
      </c>
      <c r="D57" s="68">
        <v>0</v>
      </c>
      <c r="E57" s="68">
        <v>0</v>
      </c>
      <c r="F57" s="68">
        <v>0</v>
      </c>
      <c r="G57" s="151" t="e">
        <f t="shared" si="18"/>
        <v>#DIV/0!</v>
      </c>
      <c r="H57" s="93" t="e">
        <f t="shared" si="20"/>
        <v>#DIV/0!</v>
      </c>
    </row>
    <row r="58" spans="1:8" x14ac:dyDescent="0.25">
      <c r="A58" s="70">
        <v>3224</v>
      </c>
      <c r="B58" s="70" t="s">
        <v>137</v>
      </c>
      <c r="C58" s="68">
        <v>0</v>
      </c>
      <c r="D58" s="68">
        <v>0</v>
      </c>
      <c r="E58" s="68">
        <v>0</v>
      </c>
      <c r="F58" s="68">
        <v>0</v>
      </c>
      <c r="G58" s="151" t="e">
        <f t="shared" si="18"/>
        <v>#DIV/0!</v>
      </c>
      <c r="H58" s="93" t="e">
        <f t="shared" si="20"/>
        <v>#DIV/0!</v>
      </c>
    </row>
    <row r="59" spans="1:8" x14ac:dyDescent="0.25">
      <c r="A59" s="70">
        <v>3225</v>
      </c>
      <c r="B59" s="70" t="s">
        <v>22</v>
      </c>
      <c r="C59" s="68">
        <v>179.98</v>
      </c>
      <c r="D59" s="68">
        <v>0</v>
      </c>
      <c r="E59" s="68">
        <v>0</v>
      </c>
      <c r="F59" s="68">
        <v>0</v>
      </c>
      <c r="G59" s="151">
        <f t="shared" si="18"/>
        <v>0</v>
      </c>
      <c r="H59" s="93" t="e">
        <f t="shared" si="20"/>
        <v>#DIV/0!</v>
      </c>
    </row>
    <row r="60" spans="1:8" x14ac:dyDescent="0.25">
      <c r="A60" s="70">
        <v>3227</v>
      </c>
      <c r="B60" s="70" t="s">
        <v>139</v>
      </c>
      <c r="C60" s="68">
        <v>0</v>
      </c>
      <c r="D60" s="68">
        <v>0</v>
      </c>
      <c r="E60" s="68">
        <v>0</v>
      </c>
      <c r="F60" s="68">
        <v>0</v>
      </c>
      <c r="G60" s="151" t="e">
        <f t="shared" si="18"/>
        <v>#DIV/0!</v>
      </c>
      <c r="H60" s="93" t="e">
        <f t="shared" si="20"/>
        <v>#DIV/0!</v>
      </c>
    </row>
    <row r="61" spans="1:8" x14ac:dyDescent="0.25">
      <c r="A61" s="72">
        <v>323</v>
      </c>
      <c r="B61" s="72" t="s">
        <v>140</v>
      </c>
      <c r="C61" s="77">
        <f>C62+C63+C64+C65+C66+C67+C68</f>
        <v>2061.4</v>
      </c>
      <c r="D61" s="77">
        <f t="shared" ref="D61:F61" si="25">D62+D63+D64+D65+D66+D67+D68</f>
        <v>850</v>
      </c>
      <c r="E61" s="77">
        <f t="shared" si="25"/>
        <v>0</v>
      </c>
      <c r="F61" s="77">
        <f t="shared" si="25"/>
        <v>2473</v>
      </c>
      <c r="G61" s="151">
        <f t="shared" si="18"/>
        <v>119.96701270980887</v>
      </c>
      <c r="H61" s="93">
        <f t="shared" si="20"/>
        <v>290.94117647058823</v>
      </c>
    </row>
    <row r="62" spans="1:8" x14ac:dyDescent="0.25">
      <c r="A62" s="70">
        <v>3231</v>
      </c>
      <c r="B62" s="70" t="s">
        <v>24</v>
      </c>
      <c r="C62" s="68">
        <v>0</v>
      </c>
      <c r="D62" s="68">
        <v>0</v>
      </c>
      <c r="E62" s="68">
        <v>0</v>
      </c>
      <c r="F62" s="68">
        <v>0</v>
      </c>
      <c r="G62" s="151" t="e">
        <f t="shared" si="18"/>
        <v>#DIV/0!</v>
      </c>
      <c r="H62" s="93" t="e">
        <f t="shared" si="20"/>
        <v>#DIV/0!</v>
      </c>
    </row>
    <row r="63" spans="1:8" x14ac:dyDescent="0.25">
      <c r="A63" s="70">
        <v>3232</v>
      </c>
      <c r="B63" s="70" t="s">
        <v>141</v>
      </c>
      <c r="C63" s="68">
        <v>0</v>
      </c>
      <c r="D63" s="68">
        <v>0</v>
      </c>
      <c r="E63" s="68">
        <v>0</v>
      </c>
      <c r="F63" s="68">
        <v>0</v>
      </c>
      <c r="G63" s="151" t="e">
        <f t="shared" si="18"/>
        <v>#DIV/0!</v>
      </c>
      <c r="H63" s="93" t="e">
        <f t="shared" si="20"/>
        <v>#DIV/0!</v>
      </c>
    </row>
    <row r="64" spans="1:8" x14ac:dyDescent="0.25">
      <c r="A64" s="70">
        <v>3234</v>
      </c>
      <c r="B64" s="70" t="s">
        <v>25</v>
      </c>
      <c r="C64" s="68">
        <v>0</v>
      </c>
      <c r="D64" s="68">
        <v>0</v>
      </c>
      <c r="E64" s="68">
        <v>0</v>
      </c>
      <c r="F64" s="68">
        <v>0</v>
      </c>
      <c r="G64" s="151" t="e">
        <f t="shared" si="18"/>
        <v>#DIV/0!</v>
      </c>
      <c r="H64" s="93" t="e">
        <f t="shared" si="20"/>
        <v>#DIV/0!</v>
      </c>
    </row>
    <row r="65" spans="1:8" x14ac:dyDescent="0.25">
      <c r="A65" s="70">
        <v>3235</v>
      </c>
      <c r="B65" s="70" t="s">
        <v>26</v>
      </c>
      <c r="C65" s="68">
        <v>0</v>
      </c>
      <c r="D65" s="68">
        <v>0</v>
      </c>
      <c r="E65" s="68">
        <v>0</v>
      </c>
      <c r="F65" s="68">
        <v>0</v>
      </c>
      <c r="G65" s="151" t="e">
        <f t="shared" si="18"/>
        <v>#DIV/0!</v>
      </c>
      <c r="H65" s="93" t="e">
        <f t="shared" si="20"/>
        <v>#DIV/0!</v>
      </c>
    </row>
    <row r="66" spans="1:8" x14ac:dyDescent="0.25">
      <c r="A66" s="70">
        <v>3236</v>
      </c>
      <c r="B66" s="70" t="s">
        <v>143</v>
      </c>
      <c r="C66" s="68">
        <v>0</v>
      </c>
      <c r="D66" s="68">
        <v>0</v>
      </c>
      <c r="E66" s="68">
        <v>0</v>
      </c>
      <c r="F66" s="68">
        <v>0</v>
      </c>
      <c r="G66" s="151" t="e">
        <f t="shared" si="18"/>
        <v>#DIV/0!</v>
      </c>
      <c r="H66" s="93" t="e">
        <f t="shared" si="20"/>
        <v>#DIV/0!</v>
      </c>
    </row>
    <row r="67" spans="1:8" x14ac:dyDescent="0.25">
      <c r="A67" s="70">
        <v>3237</v>
      </c>
      <c r="B67" s="70" t="s">
        <v>28</v>
      </c>
      <c r="C67" s="68">
        <v>0</v>
      </c>
      <c r="D67" s="68">
        <v>0</v>
      </c>
      <c r="E67" s="68">
        <v>0</v>
      </c>
      <c r="F67" s="68">
        <v>0</v>
      </c>
      <c r="G67" s="151" t="e">
        <f t="shared" si="18"/>
        <v>#DIV/0!</v>
      </c>
      <c r="H67" s="93" t="e">
        <f t="shared" si="20"/>
        <v>#DIV/0!</v>
      </c>
    </row>
    <row r="68" spans="1:8" x14ac:dyDescent="0.25">
      <c r="A68" s="70">
        <v>3239</v>
      </c>
      <c r="B68" s="70" t="s">
        <v>144</v>
      </c>
      <c r="C68" s="68">
        <v>2061.4</v>
      </c>
      <c r="D68" s="68">
        <v>850</v>
      </c>
      <c r="E68" s="68">
        <v>0</v>
      </c>
      <c r="F68" s="68">
        <v>2473</v>
      </c>
      <c r="G68" s="151">
        <f t="shared" si="18"/>
        <v>119.96701270980887</v>
      </c>
      <c r="H68" s="93">
        <f t="shared" si="20"/>
        <v>290.94117647058823</v>
      </c>
    </row>
    <row r="69" spans="1:8" x14ac:dyDescent="0.25">
      <c r="A69" s="72">
        <v>329</v>
      </c>
      <c r="B69" s="72" t="s">
        <v>34</v>
      </c>
      <c r="C69" s="77">
        <f>C70+C71+C72</f>
        <v>181.8</v>
      </c>
      <c r="D69" s="77">
        <f t="shared" ref="D69:F69" si="26">D70+D71+D72</f>
        <v>200</v>
      </c>
      <c r="E69" s="77">
        <f t="shared" si="26"/>
        <v>0</v>
      </c>
      <c r="F69" s="77">
        <f t="shared" si="26"/>
        <v>48.04</v>
      </c>
      <c r="G69" s="151">
        <f t="shared" si="18"/>
        <v>26.424642464246421</v>
      </c>
      <c r="H69" s="93">
        <f t="shared" si="20"/>
        <v>24.02</v>
      </c>
    </row>
    <row r="70" spans="1:8" x14ac:dyDescent="0.25">
      <c r="A70" s="70">
        <v>3294</v>
      </c>
      <c r="B70" s="70" t="s">
        <v>32</v>
      </c>
      <c r="C70" s="68">
        <v>0</v>
      </c>
      <c r="D70" s="68">
        <v>0</v>
      </c>
      <c r="E70" s="68">
        <v>0</v>
      </c>
      <c r="F70" s="68">
        <v>0</v>
      </c>
      <c r="G70" s="151" t="e">
        <f t="shared" si="18"/>
        <v>#DIV/0!</v>
      </c>
      <c r="H70" s="93" t="e">
        <f t="shared" si="20"/>
        <v>#DIV/0!</v>
      </c>
    </row>
    <row r="71" spans="1:8" x14ac:dyDescent="0.25">
      <c r="A71" s="70">
        <v>3296</v>
      </c>
      <c r="B71" s="70" t="s">
        <v>77</v>
      </c>
      <c r="C71" s="68">
        <v>0</v>
      </c>
      <c r="D71" s="68">
        <v>0</v>
      </c>
      <c r="E71" s="68">
        <v>0</v>
      </c>
      <c r="F71" s="68">
        <v>0</v>
      </c>
      <c r="G71" s="151" t="e">
        <f t="shared" si="18"/>
        <v>#DIV/0!</v>
      </c>
      <c r="H71" s="93" t="e">
        <f t="shared" si="20"/>
        <v>#DIV/0!</v>
      </c>
    </row>
    <row r="72" spans="1:8" x14ac:dyDescent="0.25">
      <c r="A72" s="70">
        <v>3299</v>
      </c>
      <c r="B72" s="70" t="s">
        <v>34</v>
      </c>
      <c r="C72" s="68">
        <v>181.8</v>
      </c>
      <c r="D72" s="68">
        <v>200</v>
      </c>
      <c r="E72" s="68">
        <v>0</v>
      </c>
      <c r="F72" s="68">
        <v>48.04</v>
      </c>
      <c r="G72" s="151">
        <f t="shared" si="18"/>
        <v>26.424642464246421</v>
      </c>
      <c r="H72" s="93">
        <f t="shared" si="20"/>
        <v>24.02</v>
      </c>
    </row>
    <row r="73" spans="1:8" x14ac:dyDescent="0.25">
      <c r="A73" s="111">
        <v>34</v>
      </c>
      <c r="B73" s="111" t="s">
        <v>108</v>
      </c>
      <c r="C73" s="114">
        <f>C74</f>
        <v>0</v>
      </c>
      <c r="D73" s="114">
        <f t="shared" ref="D73:F74" si="27">D74</f>
        <v>0</v>
      </c>
      <c r="E73" s="114">
        <f t="shared" si="27"/>
        <v>0</v>
      </c>
      <c r="F73" s="114">
        <f t="shared" si="27"/>
        <v>0</v>
      </c>
      <c r="G73" s="151" t="e">
        <f t="shared" si="18"/>
        <v>#DIV/0!</v>
      </c>
      <c r="H73" s="93" t="e">
        <f t="shared" si="20"/>
        <v>#DIV/0!</v>
      </c>
    </row>
    <row r="74" spans="1:8" x14ac:dyDescent="0.25">
      <c r="A74" s="72">
        <v>343</v>
      </c>
      <c r="B74" s="72" t="s">
        <v>145</v>
      </c>
      <c r="C74" s="77">
        <f>C75</f>
        <v>0</v>
      </c>
      <c r="D74" s="77">
        <f t="shared" si="27"/>
        <v>0</v>
      </c>
      <c r="E74" s="77">
        <f t="shared" si="27"/>
        <v>0</v>
      </c>
      <c r="F74" s="77">
        <f>F75</f>
        <v>0</v>
      </c>
      <c r="G74" s="151" t="e">
        <f t="shared" si="18"/>
        <v>#DIV/0!</v>
      </c>
      <c r="H74" s="93" t="e">
        <f t="shared" si="20"/>
        <v>#DIV/0!</v>
      </c>
    </row>
    <row r="75" spans="1:8" x14ac:dyDescent="0.25">
      <c r="A75" s="70">
        <v>3433</v>
      </c>
      <c r="B75" s="70" t="s">
        <v>37</v>
      </c>
      <c r="C75" s="68">
        <v>0</v>
      </c>
      <c r="D75" s="71">
        <v>0</v>
      </c>
      <c r="E75" s="71">
        <v>0</v>
      </c>
      <c r="F75" s="71">
        <v>0</v>
      </c>
      <c r="G75" s="151" t="e">
        <f t="shared" si="18"/>
        <v>#DIV/0!</v>
      </c>
      <c r="H75" s="93" t="e">
        <f t="shared" si="20"/>
        <v>#DIV/0!</v>
      </c>
    </row>
    <row r="76" spans="1:8" x14ac:dyDescent="0.25">
      <c r="A76" s="111">
        <v>38</v>
      </c>
      <c r="B76" s="111" t="s">
        <v>177</v>
      </c>
      <c r="C76" s="114">
        <f>C77</f>
        <v>387.81</v>
      </c>
      <c r="D76" s="114">
        <f t="shared" ref="D76:F77" si="28">D77</f>
        <v>390</v>
      </c>
      <c r="E76" s="114">
        <f t="shared" si="28"/>
        <v>0</v>
      </c>
      <c r="F76" s="114">
        <f t="shared" si="28"/>
        <v>366.16</v>
      </c>
      <c r="G76" s="151">
        <f t="shared" si="18"/>
        <v>94.417369330342183</v>
      </c>
      <c r="H76" s="93">
        <f t="shared" si="20"/>
        <v>93.887179487179495</v>
      </c>
    </row>
    <row r="77" spans="1:8" x14ac:dyDescent="0.25">
      <c r="A77" s="72">
        <v>381</v>
      </c>
      <c r="B77" s="72" t="s">
        <v>178</v>
      </c>
      <c r="C77" s="77">
        <f>C78</f>
        <v>387.81</v>
      </c>
      <c r="D77" s="77">
        <f t="shared" si="28"/>
        <v>390</v>
      </c>
      <c r="E77" s="77">
        <f t="shared" si="28"/>
        <v>0</v>
      </c>
      <c r="F77" s="77">
        <f t="shared" si="28"/>
        <v>366.16</v>
      </c>
      <c r="G77" s="151">
        <f t="shared" si="18"/>
        <v>94.417369330342183</v>
      </c>
      <c r="H77" s="93">
        <f t="shared" si="20"/>
        <v>93.887179487179495</v>
      </c>
    </row>
    <row r="78" spans="1:8" x14ac:dyDescent="0.25">
      <c r="A78" s="70">
        <v>3812</v>
      </c>
      <c r="B78" s="70" t="s">
        <v>173</v>
      </c>
      <c r="C78" s="68">
        <v>387.81</v>
      </c>
      <c r="D78" s="68">
        <v>390</v>
      </c>
      <c r="E78" s="68">
        <v>0</v>
      </c>
      <c r="F78" s="68">
        <v>366.16</v>
      </c>
      <c r="G78" s="151">
        <f t="shared" si="18"/>
        <v>94.417369330342183</v>
      </c>
      <c r="H78" s="93">
        <f t="shared" si="20"/>
        <v>93.887179487179495</v>
      </c>
    </row>
    <row r="79" spans="1:8" ht="15.75" customHeight="1" x14ac:dyDescent="0.25">
      <c r="A79" s="112">
        <v>42</v>
      </c>
      <c r="B79" s="113" t="s">
        <v>147</v>
      </c>
      <c r="C79" s="114">
        <f>C80+C83</f>
        <v>12.14</v>
      </c>
      <c r="D79" s="114">
        <f t="shared" ref="D79:F79" si="29">D80+D83</f>
        <v>700</v>
      </c>
      <c r="E79" s="114">
        <f t="shared" si="29"/>
        <v>0</v>
      </c>
      <c r="F79" s="114">
        <f t="shared" si="29"/>
        <v>0</v>
      </c>
      <c r="G79" s="151">
        <f t="shared" si="18"/>
        <v>0</v>
      </c>
      <c r="H79" s="93">
        <f t="shared" si="20"/>
        <v>0</v>
      </c>
    </row>
    <row r="80" spans="1:8" x14ac:dyDescent="0.25">
      <c r="A80" s="67">
        <v>422</v>
      </c>
      <c r="B80" s="72" t="s">
        <v>148</v>
      </c>
      <c r="C80" s="77">
        <f>C81+C82</f>
        <v>0</v>
      </c>
      <c r="D80" s="77">
        <f t="shared" ref="D80:F80" si="30">D81+D82</f>
        <v>300</v>
      </c>
      <c r="E80" s="77">
        <f t="shared" si="30"/>
        <v>0</v>
      </c>
      <c r="F80" s="77">
        <f t="shared" si="30"/>
        <v>0</v>
      </c>
      <c r="G80" s="151" t="e">
        <f t="shared" ref="G80:G82" si="31">F80/C80*100</f>
        <v>#DIV/0!</v>
      </c>
      <c r="H80" s="93">
        <f t="shared" si="20"/>
        <v>0</v>
      </c>
    </row>
    <row r="81" spans="1:8" x14ac:dyDescent="0.25">
      <c r="A81" s="74">
        <v>4221</v>
      </c>
      <c r="B81" s="86" t="s">
        <v>65</v>
      </c>
      <c r="C81" s="68">
        <v>0</v>
      </c>
      <c r="D81" s="71">
        <v>300</v>
      </c>
      <c r="E81" s="71">
        <v>0</v>
      </c>
      <c r="F81" s="71">
        <v>0</v>
      </c>
      <c r="G81" s="151" t="e">
        <f t="shared" si="31"/>
        <v>#DIV/0!</v>
      </c>
      <c r="H81" s="93">
        <f t="shared" si="20"/>
        <v>0</v>
      </c>
    </row>
    <row r="82" spans="1:8" x14ac:dyDescent="0.25">
      <c r="A82" s="74">
        <v>4227</v>
      </c>
      <c r="B82" s="86" t="s">
        <v>100</v>
      </c>
      <c r="C82" s="68">
        <v>0</v>
      </c>
      <c r="D82" s="68">
        <v>0</v>
      </c>
      <c r="E82" s="68">
        <v>0</v>
      </c>
      <c r="F82" s="68">
        <v>0</v>
      </c>
      <c r="G82" s="151" t="e">
        <f t="shared" si="31"/>
        <v>#DIV/0!</v>
      </c>
      <c r="H82" s="93" t="e">
        <f t="shared" si="20"/>
        <v>#DIV/0!</v>
      </c>
    </row>
    <row r="83" spans="1:8" x14ac:dyDescent="0.25">
      <c r="A83" s="67">
        <v>424</v>
      </c>
      <c r="B83" s="97" t="s">
        <v>91</v>
      </c>
      <c r="C83" s="77">
        <f>C84</f>
        <v>12.14</v>
      </c>
      <c r="D83" s="77">
        <f t="shared" ref="D83:F83" si="32">D84</f>
        <v>400</v>
      </c>
      <c r="E83" s="77">
        <f t="shared" si="32"/>
        <v>0</v>
      </c>
      <c r="F83" s="77">
        <f t="shared" si="32"/>
        <v>0</v>
      </c>
      <c r="G83" s="151">
        <f t="shared" si="18"/>
        <v>0</v>
      </c>
      <c r="H83" s="93">
        <f t="shared" si="20"/>
        <v>0</v>
      </c>
    </row>
    <row r="84" spans="1:8" x14ac:dyDescent="0.25">
      <c r="A84" s="74">
        <v>4241</v>
      </c>
      <c r="B84" s="96" t="s">
        <v>91</v>
      </c>
      <c r="C84" s="68">
        <v>12.14</v>
      </c>
      <c r="D84" s="71">
        <v>400</v>
      </c>
      <c r="E84" s="71">
        <v>0</v>
      </c>
      <c r="F84" s="71">
        <v>0</v>
      </c>
      <c r="G84" s="151">
        <f t="shared" si="18"/>
        <v>0</v>
      </c>
      <c r="H84" s="93">
        <f t="shared" si="20"/>
        <v>0</v>
      </c>
    </row>
    <row r="85" spans="1:8" x14ac:dyDescent="0.25">
      <c r="A85" s="123"/>
      <c r="B85" s="124" t="s">
        <v>163</v>
      </c>
      <c r="C85" s="125">
        <f>C86+C100+C103</f>
        <v>3912.11</v>
      </c>
      <c r="D85" s="125">
        <f t="shared" ref="D85:F85" si="33">D86+D100+D103</f>
        <v>4560</v>
      </c>
      <c r="E85" s="125">
        <f t="shared" ref="E85" si="34">E86+E100+E103</f>
        <v>0</v>
      </c>
      <c r="F85" s="125">
        <f t="shared" si="33"/>
        <v>1870.28</v>
      </c>
      <c r="G85" s="121">
        <f t="shared" si="18"/>
        <v>47.807449177042564</v>
      </c>
      <c r="H85" s="152">
        <f t="shared" si="20"/>
        <v>41.014912280701751</v>
      </c>
    </row>
    <row r="86" spans="1:8" x14ac:dyDescent="0.25">
      <c r="A86" s="122">
        <v>32</v>
      </c>
      <c r="B86" s="122" t="s">
        <v>8</v>
      </c>
      <c r="C86" s="126">
        <f>C87+C89+C92+C96</f>
        <v>3912.11</v>
      </c>
      <c r="D86" s="126">
        <f t="shared" ref="D86:F86" si="35">D87+D89+D92+D96</f>
        <v>4550</v>
      </c>
      <c r="E86" s="126">
        <f t="shared" ref="E86" si="36">E87+E89+E92+E96</f>
        <v>0</v>
      </c>
      <c r="F86" s="126">
        <f t="shared" si="35"/>
        <v>1870.28</v>
      </c>
      <c r="G86" s="151">
        <f t="shared" si="18"/>
        <v>47.807449177042564</v>
      </c>
      <c r="H86" s="93">
        <f t="shared" si="20"/>
        <v>41.105054945054945</v>
      </c>
    </row>
    <row r="87" spans="1:8" x14ac:dyDescent="0.25">
      <c r="A87" s="141">
        <v>321</v>
      </c>
      <c r="B87" s="141" t="s">
        <v>131</v>
      </c>
      <c r="C87" s="142">
        <f>C88</f>
        <v>43.6</v>
      </c>
      <c r="D87" s="142">
        <f t="shared" ref="D87:F87" si="37">D88</f>
        <v>0</v>
      </c>
      <c r="E87" s="142">
        <f t="shared" si="37"/>
        <v>0</v>
      </c>
      <c r="F87" s="142">
        <f t="shared" si="37"/>
        <v>5.28</v>
      </c>
      <c r="G87" s="151">
        <f t="shared" si="18"/>
        <v>12.110091743119266</v>
      </c>
      <c r="H87" s="93" t="e">
        <f t="shared" si="20"/>
        <v>#DIV/0!</v>
      </c>
    </row>
    <row r="88" spans="1:8" x14ac:dyDescent="0.25">
      <c r="A88" s="143">
        <v>3211</v>
      </c>
      <c r="B88" s="143" t="s">
        <v>17</v>
      </c>
      <c r="C88" s="144">
        <v>43.6</v>
      </c>
      <c r="D88" s="144">
        <v>0</v>
      </c>
      <c r="E88" s="144">
        <v>0</v>
      </c>
      <c r="F88" s="144">
        <v>5.28</v>
      </c>
      <c r="G88" s="151">
        <f t="shared" si="18"/>
        <v>12.110091743119266</v>
      </c>
      <c r="H88" s="93" t="e">
        <f t="shared" si="20"/>
        <v>#DIV/0!</v>
      </c>
    </row>
    <row r="89" spans="1:8" x14ac:dyDescent="0.25">
      <c r="A89" s="72">
        <v>322</v>
      </c>
      <c r="B89" s="72" t="s">
        <v>133</v>
      </c>
      <c r="C89" s="127">
        <f>C90+C91</f>
        <v>0</v>
      </c>
      <c r="D89" s="127">
        <f t="shared" ref="D89:F89" si="38">D90+D91</f>
        <v>0</v>
      </c>
      <c r="E89" s="127">
        <f t="shared" si="38"/>
        <v>0</v>
      </c>
      <c r="F89" s="127">
        <f t="shared" si="38"/>
        <v>0</v>
      </c>
      <c r="G89" s="151" t="e">
        <f t="shared" si="18"/>
        <v>#DIV/0!</v>
      </c>
      <c r="H89" s="93" t="e">
        <f t="shared" si="20"/>
        <v>#DIV/0!</v>
      </c>
    </row>
    <row r="90" spans="1:8" x14ac:dyDescent="0.25">
      <c r="A90" s="70">
        <v>3221</v>
      </c>
      <c r="B90" s="70" t="s">
        <v>134</v>
      </c>
      <c r="C90" s="128">
        <v>0</v>
      </c>
      <c r="D90" s="128">
        <v>0</v>
      </c>
      <c r="E90" s="128">
        <v>0</v>
      </c>
      <c r="F90" s="128">
        <v>0</v>
      </c>
      <c r="G90" s="151" t="e">
        <f t="shared" si="18"/>
        <v>#DIV/0!</v>
      </c>
      <c r="H90" s="93" t="e">
        <f t="shared" si="20"/>
        <v>#DIV/0!</v>
      </c>
    </row>
    <row r="91" spans="1:8" x14ac:dyDescent="0.25">
      <c r="A91" s="70">
        <v>3222</v>
      </c>
      <c r="B91" s="70" t="s">
        <v>135</v>
      </c>
      <c r="C91" s="128">
        <v>0</v>
      </c>
      <c r="D91" s="128">
        <v>0</v>
      </c>
      <c r="E91" s="128">
        <v>0</v>
      </c>
      <c r="F91" s="128">
        <v>0</v>
      </c>
      <c r="G91" s="151" t="e">
        <f t="shared" si="18"/>
        <v>#DIV/0!</v>
      </c>
      <c r="H91" s="93" t="e">
        <f t="shared" si="20"/>
        <v>#DIV/0!</v>
      </c>
    </row>
    <row r="92" spans="1:8" x14ac:dyDescent="0.25">
      <c r="A92" s="72">
        <v>323</v>
      </c>
      <c r="B92" s="72" t="s">
        <v>140</v>
      </c>
      <c r="C92" s="127">
        <f>C93+C94+C95</f>
        <v>3868.51</v>
      </c>
      <c r="D92" s="127">
        <f t="shared" ref="D92:E92" si="39">D93+D94+D95</f>
        <v>3700</v>
      </c>
      <c r="E92" s="127">
        <f t="shared" si="39"/>
        <v>0</v>
      </c>
      <c r="F92" s="127">
        <f>F93+F94+F95</f>
        <v>1750</v>
      </c>
      <c r="G92" s="151">
        <f t="shared" si="18"/>
        <v>45.23705509356315</v>
      </c>
      <c r="H92" s="93">
        <f t="shared" si="20"/>
        <v>47.297297297297298</v>
      </c>
    </row>
    <row r="93" spans="1:8" x14ac:dyDescent="0.25">
      <c r="A93" s="70">
        <v>3231</v>
      </c>
      <c r="B93" s="70" t="s">
        <v>24</v>
      </c>
      <c r="C93" s="133">
        <v>0</v>
      </c>
      <c r="D93" s="133">
        <v>0</v>
      </c>
      <c r="E93" s="133">
        <v>0</v>
      </c>
      <c r="F93" s="133">
        <v>0</v>
      </c>
      <c r="G93" s="151" t="e">
        <f t="shared" si="18"/>
        <v>#DIV/0!</v>
      </c>
      <c r="H93" s="93" t="e">
        <f t="shared" si="20"/>
        <v>#DIV/0!</v>
      </c>
    </row>
    <row r="94" spans="1:8" x14ac:dyDescent="0.25">
      <c r="A94" s="70">
        <v>3232</v>
      </c>
      <c r="B94" s="70" t="s">
        <v>141</v>
      </c>
      <c r="C94" s="133">
        <v>0</v>
      </c>
      <c r="D94" s="133">
        <v>0</v>
      </c>
      <c r="E94" s="133">
        <v>0</v>
      </c>
      <c r="F94" s="133">
        <v>0</v>
      </c>
      <c r="G94" s="151" t="e">
        <f t="shared" si="18"/>
        <v>#DIV/0!</v>
      </c>
      <c r="H94" s="93" t="e">
        <f t="shared" si="20"/>
        <v>#DIV/0!</v>
      </c>
    </row>
    <row r="95" spans="1:8" x14ac:dyDescent="0.25">
      <c r="A95" s="70">
        <v>3239</v>
      </c>
      <c r="B95" s="70" t="s">
        <v>30</v>
      </c>
      <c r="C95" s="128">
        <v>3868.51</v>
      </c>
      <c r="D95" s="128">
        <v>3700</v>
      </c>
      <c r="E95" s="128">
        <v>0</v>
      </c>
      <c r="F95" s="128">
        <v>1750</v>
      </c>
      <c r="G95" s="151">
        <f t="shared" si="18"/>
        <v>45.23705509356315</v>
      </c>
      <c r="H95" s="93">
        <f t="shared" si="20"/>
        <v>47.297297297297298</v>
      </c>
    </row>
    <row r="96" spans="1:8" x14ac:dyDescent="0.25">
      <c r="A96" s="72">
        <v>329</v>
      </c>
      <c r="B96" s="72" t="s">
        <v>34</v>
      </c>
      <c r="C96" s="127">
        <f>C97+C98+C99</f>
        <v>0</v>
      </c>
      <c r="D96" s="127">
        <f t="shared" ref="D96:F96" si="40">D97+D98+D99</f>
        <v>850</v>
      </c>
      <c r="E96" s="127">
        <f>E97+E98+E99</f>
        <v>0</v>
      </c>
      <c r="F96" s="127">
        <f t="shared" si="40"/>
        <v>115</v>
      </c>
      <c r="G96" s="151" t="e">
        <f t="shared" si="18"/>
        <v>#DIV/0!</v>
      </c>
      <c r="H96" s="93">
        <f t="shared" si="20"/>
        <v>13.529411764705882</v>
      </c>
    </row>
    <row r="97" spans="1:8" x14ac:dyDescent="0.25">
      <c r="A97" s="70">
        <v>3292</v>
      </c>
      <c r="B97" s="70" t="s">
        <v>73</v>
      </c>
      <c r="C97" s="128">
        <v>0</v>
      </c>
      <c r="D97" s="128">
        <v>850</v>
      </c>
      <c r="E97" s="128">
        <v>0</v>
      </c>
      <c r="F97" s="128">
        <v>0</v>
      </c>
      <c r="G97" s="151" t="e">
        <f t="shared" si="18"/>
        <v>#DIV/0!</v>
      </c>
      <c r="H97" s="93">
        <f t="shared" si="20"/>
        <v>0</v>
      </c>
    </row>
    <row r="98" spans="1:8" x14ac:dyDescent="0.25">
      <c r="A98" s="70">
        <v>3294</v>
      </c>
      <c r="B98" s="70" t="s">
        <v>32</v>
      </c>
      <c r="C98" s="128">
        <v>0</v>
      </c>
      <c r="D98" s="128">
        <v>0</v>
      </c>
      <c r="E98" s="128">
        <v>0</v>
      </c>
      <c r="F98" s="128">
        <v>25</v>
      </c>
      <c r="G98" s="151" t="e">
        <f t="shared" si="18"/>
        <v>#DIV/0!</v>
      </c>
      <c r="H98" s="93" t="e">
        <f t="shared" si="20"/>
        <v>#DIV/0!</v>
      </c>
    </row>
    <row r="99" spans="1:8" x14ac:dyDescent="0.25">
      <c r="A99" s="70">
        <v>3299</v>
      </c>
      <c r="B99" s="70" t="s">
        <v>34</v>
      </c>
      <c r="C99" s="128">
        <v>0</v>
      </c>
      <c r="D99" s="128">
        <v>0</v>
      </c>
      <c r="E99" s="128">
        <v>0</v>
      </c>
      <c r="F99" s="128">
        <v>90</v>
      </c>
      <c r="G99" s="151" t="e">
        <f t="shared" si="18"/>
        <v>#DIV/0!</v>
      </c>
      <c r="H99" s="93" t="e">
        <f t="shared" si="20"/>
        <v>#DIV/0!</v>
      </c>
    </row>
    <row r="100" spans="1:8" x14ac:dyDescent="0.25">
      <c r="A100" s="111">
        <v>34</v>
      </c>
      <c r="B100" s="111" t="s">
        <v>108</v>
      </c>
      <c r="C100" s="126">
        <f>C101</f>
        <v>0</v>
      </c>
      <c r="D100" s="126">
        <f t="shared" ref="D100:F101" si="41">D101</f>
        <v>10</v>
      </c>
      <c r="E100" s="126">
        <f t="shared" si="41"/>
        <v>0</v>
      </c>
      <c r="F100" s="126">
        <f t="shared" si="41"/>
        <v>0</v>
      </c>
      <c r="G100" s="151" t="e">
        <f t="shared" si="18"/>
        <v>#DIV/0!</v>
      </c>
      <c r="H100" s="93">
        <f t="shared" si="20"/>
        <v>0</v>
      </c>
    </row>
    <row r="101" spans="1:8" x14ac:dyDescent="0.25">
      <c r="A101" s="72">
        <v>343</v>
      </c>
      <c r="B101" s="72" t="s">
        <v>145</v>
      </c>
      <c r="C101" s="127">
        <f>C102</f>
        <v>0</v>
      </c>
      <c r="D101" s="127">
        <f t="shared" si="41"/>
        <v>10</v>
      </c>
      <c r="E101" s="127">
        <f t="shared" si="41"/>
        <v>0</v>
      </c>
      <c r="F101" s="127">
        <f t="shared" si="41"/>
        <v>0</v>
      </c>
      <c r="G101" s="151" t="e">
        <f t="shared" si="18"/>
        <v>#DIV/0!</v>
      </c>
      <c r="H101" s="93">
        <f t="shared" si="20"/>
        <v>0</v>
      </c>
    </row>
    <row r="102" spans="1:8" x14ac:dyDescent="0.25">
      <c r="A102" s="70">
        <v>3434</v>
      </c>
      <c r="B102" s="70" t="s">
        <v>74</v>
      </c>
      <c r="C102" s="128">
        <v>0</v>
      </c>
      <c r="D102" s="128">
        <v>10</v>
      </c>
      <c r="E102" s="128">
        <v>0</v>
      </c>
      <c r="F102" s="128">
        <v>0</v>
      </c>
      <c r="G102" s="151" t="e">
        <f t="shared" si="18"/>
        <v>#DIV/0!</v>
      </c>
      <c r="H102" s="93">
        <f t="shared" si="20"/>
        <v>0</v>
      </c>
    </row>
    <row r="103" spans="1:8" x14ac:dyDescent="0.25">
      <c r="A103" s="112">
        <v>42</v>
      </c>
      <c r="B103" s="113" t="s">
        <v>147</v>
      </c>
      <c r="C103" s="126">
        <f>C104</f>
        <v>0</v>
      </c>
      <c r="D103" s="126">
        <f t="shared" ref="D103:F104" si="42">D104</f>
        <v>0</v>
      </c>
      <c r="E103" s="126">
        <f t="shared" si="42"/>
        <v>0</v>
      </c>
      <c r="F103" s="126">
        <f t="shared" si="42"/>
        <v>0</v>
      </c>
      <c r="G103" s="151" t="e">
        <f t="shared" si="18"/>
        <v>#DIV/0!</v>
      </c>
      <c r="H103" s="93" t="e">
        <f t="shared" si="20"/>
        <v>#DIV/0!</v>
      </c>
    </row>
    <row r="104" spans="1:8" x14ac:dyDescent="0.25">
      <c r="A104" s="67">
        <v>424</v>
      </c>
      <c r="B104" s="97" t="s">
        <v>91</v>
      </c>
      <c r="C104" s="127">
        <f>C105</f>
        <v>0</v>
      </c>
      <c r="D104" s="127">
        <f t="shared" si="42"/>
        <v>0</v>
      </c>
      <c r="E104" s="127">
        <f t="shared" si="42"/>
        <v>0</v>
      </c>
      <c r="F104" s="127">
        <f t="shared" si="42"/>
        <v>0</v>
      </c>
      <c r="G104" s="151" t="e">
        <f t="shared" si="18"/>
        <v>#DIV/0!</v>
      </c>
      <c r="H104" s="93" t="e">
        <f t="shared" si="20"/>
        <v>#DIV/0!</v>
      </c>
    </row>
    <row r="105" spans="1:8" x14ac:dyDescent="0.25">
      <c r="A105" s="74">
        <v>4241</v>
      </c>
      <c r="B105" s="96" t="s">
        <v>91</v>
      </c>
      <c r="C105" s="128">
        <v>0</v>
      </c>
      <c r="D105" s="128">
        <v>0</v>
      </c>
      <c r="E105" s="128">
        <v>0</v>
      </c>
      <c r="F105" s="128">
        <v>0</v>
      </c>
      <c r="G105" s="151" t="e">
        <f t="shared" si="18"/>
        <v>#DIV/0!</v>
      </c>
      <c r="H105" s="93" t="e">
        <f t="shared" si="20"/>
        <v>#DIV/0!</v>
      </c>
    </row>
    <row r="106" spans="1:8" x14ac:dyDescent="0.25">
      <c r="A106" s="123"/>
      <c r="B106" s="129" t="s">
        <v>164</v>
      </c>
      <c r="C106" s="130">
        <f>C107+C114+C134</f>
        <v>25741.61</v>
      </c>
      <c r="D106" s="130">
        <f t="shared" ref="D106:F106" si="43">D107+D114+D134</f>
        <v>40299.83</v>
      </c>
      <c r="E106" s="130">
        <f t="shared" ref="E106" si="44">E107+E114+E134</f>
        <v>0</v>
      </c>
      <c r="F106" s="130">
        <f t="shared" si="43"/>
        <v>66217.48000000001</v>
      </c>
      <c r="G106" s="121">
        <f t="shared" ref="G106:G174" si="45">F106/C106*100</f>
        <v>257.23907712066188</v>
      </c>
      <c r="H106" s="152">
        <f t="shared" ref="H106:H173" si="46">F106/D106*100</f>
        <v>164.31205789205566</v>
      </c>
    </row>
    <row r="107" spans="1:8" x14ac:dyDescent="0.25">
      <c r="A107" s="109">
        <v>31</v>
      </c>
      <c r="B107" s="110" t="s">
        <v>54</v>
      </c>
      <c r="C107" s="115">
        <f>C108+C110+C112</f>
        <v>23771.64</v>
      </c>
      <c r="D107" s="115">
        <f t="shared" ref="D107:F107" si="47">D108+D110+D112</f>
        <v>31625</v>
      </c>
      <c r="E107" s="115">
        <f t="shared" ref="E107" si="48">E108+E110+E112</f>
        <v>0</v>
      </c>
      <c r="F107" s="115">
        <f t="shared" si="47"/>
        <v>44104.22</v>
      </c>
      <c r="G107" s="151">
        <f t="shared" si="45"/>
        <v>185.53292915423589</v>
      </c>
      <c r="H107" s="93">
        <f t="shared" si="46"/>
        <v>139.45998418972331</v>
      </c>
    </row>
    <row r="108" spans="1:8" x14ac:dyDescent="0.25">
      <c r="A108" s="72">
        <v>311</v>
      </c>
      <c r="B108" s="72" t="s">
        <v>128</v>
      </c>
      <c r="C108" s="77">
        <f>C109</f>
        <v>18688.07</v>
      </c>
      <c r="D108" s="77">
        <f t="shared" ref="D108:F108" si="49">D109</f>
        <v>25000</v>
      </c>
      <c r="E108" s="77">
        <f t="shared" si="49"/>
        <v>0</v>
      </c>
      <c r="F108" s="77">
        <f t="shared" si="49"/>
        <v>35454.230000000003</v>
      </c>
      <c r="G108" s="151">
        <f t="shared" si="45"/>
        <v>189.71584545648642</v>
      </c>
      <c r="H108" s="93">
        <f t="shared" si="46"/>
        <v>141.81692000000001</v>
      </c>
    </row>
    <row r="109" spans="1:8" x14ac:dyDescent="0.25">
      <c r="A109" s="70">
        <v>3111</v>
      </c>
      <c r="B109" s="70" t="s">
        <v>55</v>
      </c>
      <c r="C109" s="68">
        <v>18688.07</v>
      </c>
      <c r="D109" s="71">
        <v>25000</v>
      </c>
      <c r="E109" s="71">
        <v>0</v>
      </c>
      <c r="F109" s="71">
        <v>35454.230000000003</v>
      </c>
      <c r="G109" s="151">
        <f t="shared" si="45"/>
        <v>189.71584545648642</v>
      </c>
      <c r="H109" s="93">
        <f t="shared" si="46"/>
        <v>141.81692000000001</v>
      </c>
    </row>
    <row r="110" spans="1:8" x14ac:dyDescent="0.25">
      <c r="A110" s="72">
        <v>312</v>
      </c>
      <c r="B110" s="72" t="s">
        <v>56</v>
      </c>
      <c r="C110" s="77">
        <f>C111</f>
        <v>2000</v>
      </c>
      <c r="D110" s="77">
        <f t="shared" ref="D110:F110" si="50">D111</f>
        <v>2500</v>
      </c>
      <c r="E110" s="77">
        <f t="shared" si="50"/>
        <v>0</v>
      </c>
      <c r="F110" s="77">
        <f t="shared" si="50"/>
        <v>2800</v>
      </c>
      <c r="G110" s="151">
        <f t="shared" si="45"/>
        <v>140</v>
      </c>
      <c r="H110" s="93">
        <f t="shared" si="46"/>
        <v>112.00000000000001</v>
      </c>
    </row>
    <row r="111" spans="1:8" x14ac:dyDescent="0.25">
      <c r="A111" s="70">
        <v>3121</v>
      </c>
      <c r="B111" s="70" t="s">
        <v>56</v>
      </c>
      <c r="C111" s="68">
        <v>2000</v>
      </c>
      <c r="D111" s="68">
        <v>2500</v>
      </c>
      <c r="E111" s="68">
        <v>0</v>
      </c>
      <c r="F111" s="68">
        <v>2800</v>
      </c>
      <c r="G111" s="151">
        <f t="shared" si="45"/>
        <v>140</v>
      </c>
      <c r="H111" s="93">
        <f t="shared" si="46"/>
        <v>112.00000000000001</v>
      </c>
    </row>
    <row r="112" spans="1:8" x14ac:dyDescent="0.25">
      <c r="A112" s="72">
        <v>313</v>
      </c>
      <c r="B112" s="72" t="s">
        <v>129</v>
      </c>
      <c r="C112" s="77">
        <f>C113</f>
        <v>3083.57</v>
      </c>
      <c r="D112" s="77">
        <f t="shared" ref="D112:F112" si="51">D113</f>
        <v>4125</v>
      </c>
      <c r="E112" s="77">
        <f t="shared" si="51"/>
        <v>0</v>
      </c>
      <c r="F112" s="77">
        <f t="shared" si="51"/>
        <v>5849.99</v>
      </c>
      <c r="G112" s="151">
        <f t="shared" si="45"/>
        <v>189.71484350930899</v>
      </c>
      <c r="H112" s="93">
        <f t="shared" si="46"/>
        <v>141.81793939393938</v>
      </c>
    </row>
    <row r="113" spans="1:8" x14ac:dyDescent="0.25">
      <c r="A113" s="70">
        <v>3132</v>
      </c>
      <c r="B113" s="70" t="s">
        <v>130</v>
      </c>
      <c r="C113" s="68">
        <v>3083.57</v>
      </c>
      <c r="D113" s="68">
        <v>4125</v>
      </c>
      <c r="E113" s="68">
        <v>0</v>
      </c>
      <c r="F113" s="68">
        <v>5849.99</v>
      </c>
      <c r="G113" s="151">
        <f t="shared" si="45"/>
        <v>189.71484350930899</v>
      </c>
      <c r="H113" s="93">
        <f t="shared" si="46"/>
        <v>141.81793939393938</v>
      </c>
    </row>
    <row r="114" spans="1:8" x14ac:dyDescent="0.25">
      <c r="A114" s="111">
        <v>32</v>
      </c>
      <c r="B114" s="111" t="s">
        <v>8</v>
      </c>
      <c r="C114" s="114">
        <f>C115+C119+C124+C129</f>
        <v>1469.97</v>
      </c>
      <c r="D114" s="114">
        <f t="shared" ref="D114:F114" si="52">D115+D119+D124+D129</f>
        <v>7509.83</v>
      </c>
      <c r="E114" s="114">
        <f t="shared" ref="E114" si="53">E115+E119+E124+E129</f>
        <v>0</v>
      </c>
      <c r="F114" s="114">
        <f t="shared" si="52"/>
        <v>5962.4400000000005</v>
      </c>
      <c r="G114" s="151">
        <f t="shared" si="45"/>
        <v>405.61644115186033</v>
      </c>
      <c r="H114" s="93">
        <f t="shared" si="46"/>
        <v>79.395139437244254</v>
      </c>
    </row>
    <row r="115" spans="1:8" x14ac:dyDescent="0.25">
      <c r="A115" s="72">
        <v>321</v>
      </c>
      <c r="B115" s="72" t="s">
        <v>131</v>
      </c>
      <c r="C115" s="77">
        <f>C116+C117+C118</f>
        <v>1469.97</v>
      </c>
      <c r="D115" s="77">
        <f t="shared" ref="D115:F115" si="54">D116+D117+D118</f>
        <v>2151.6</v>
      </c>
      <c r="E115" s="77">
        <f t="shared" si="54"/>
        <v>0</v>
      </c>
      <c r="F115" s="77">
        <f t="shared" si="54"/>
        <v>1648.97</v>
      </c>
      <c r="G115" s="151">
        <f t="shared" si="45"/>
        <v>112.1771192609373</v>
      </c>
      <c r="H115" s="93">
        <f t="shared" si="46"/>
        <v>76.63924521286485</v>
      </c>
    </row>
    <row r="116" spans="1:8" x14ac:dyDescent="0.25">
      <c r="A116" s="70">
        <v>3211</v>
      </c>
      <c r="B116" s="70" t="s">
        <v>17</v>
      </c>
      <c r="C116" s="68">
        <v>210</v>
      </c>
      <c r="D116" s="68">
        <v>500</v>
      </c>
      <c r="E116" s="68">
        <v>0</v>
      </c>
      <c r="F116" s="68">
        <v>180</v>
      </c>
      <c r="G116" s="151">
        <f t="shared" si="45"/>
        <v>85.714285714285708</v>
      </c>
      <c r="H116" s="93">
        <f t="shared" si="46"/>
        <v>36</v>
      </c>
    </row>
    <row r="117" spans="1:8" x14ac:dyDescent="0.25">
      <c r="A117" s="70">
        <v>3212</v>
      </c>
      <c r="B117" s="70" t="s">
        <v>132</v>
      </c>
      <c r="C117" s="68">
        <v>1134.97</v>
      </c>
      <c r="D117" s="68">
        <v>1401.6</v>
      </c>
      <c r="E117" s="68">
        <v>0</v>
      </c>
      <c r="F117" s="68">
        <v>1343.97</v>
      </c>
      <c r="G117" s="151">
        <f t="shared" si="45"/>
        <v>118.41458364538269</v>
      </c>
      <c r="H117" s="93">
        <f t="shared" si="46"/>
        <v>95.888270547945211</v>
      </c>
    </row>
    <row r="118" spans="1:8" x14ac:dyDescent="0.25">
      <c r="A118" s="70">
        <v>3213</v>
      </c>
      <c r="B118" s="70" t="s">
        <v>18</v>
      </c>
      <c r="C118" s="68">
        <v>125</v>
      </c>
      <c r="D118" s="68">
        <v>250</v>
      </c>
      <c r="E118" s="68">
        <v>0</v>
      </c>
      <c r="F118" s="68">
        <v>125</v>
      </c>
      <c r="G118" s="151">
        <f t="shared" si="45"/>
        <v>100</v>
      </c>
      <c r="H118" s="93">
        <f t="shared" si="46"/>
        <v>50</v>
      </c>
    </row>
    <row r="119" spans="1:8" x14ac:dyDescent="0.25">
      <c r="A119" s="72">
        <v>322</v>
      </c>
      <c r="B119" s="72" t="s">
        <v>133</v>
      </c>
      <c r="C119" s="77">
        <f>C120+C121+C122+C123</f>
        <v>0</v>
      </c>
      <c r="D119" s="77">
        <f t="shared" ref="D119:F119" si="55">D120+D121+D122+D123</f>
        <v>0</v>
      </c>
      <c r="E119" s="77">
        <f t="shared" si="55"/>
        <v>0</v>
      </c>
      <c r="F119" s="77">
        <f t="shared" si="55"/>
        <v>0</v>
      </c>
      <c r="G119" s="151" t="e">
        <f t="shared" si="45"/>
        <v>#DIV/0!</v>
      </c>
      <c r="H119" s="93" t="e">
        <f t="shared" si="46"/>
        <v>#DIV/0!</v>
      </c>
    </row>
    <row r="120" spans="1:8" x14ac:dyDescent="0.25">
      <c r="A120" s="70">
        <v>3221</v>
      </c>
      <c r="B120" s="70" t="s">
        <v>134</v>
      </c>
      <c r="C120" s="68">
        <v>0</v>
      </c>
      <c r="D120" s="68">
        <v>0</v>
      </c>
      <c r="E120" s="68">
        <v>0</v>
      </c>
      <c r="F120" s="68">
        <v>0</v>
      </c>
      <c r="G120" s="151" t="e">
        <f t="shared" si="45"/>
        <v>#DIV/0!</v>
      </c>
      <c r="H120" s="93" t="e">
        <f t="shared" si="46"/>
        <v>#DIV/0!</v>
      </c>
    </row>
    <row r="121" spans="1:8" x14ac:dyDescent="0.25">
      <c r="A121" s="70">
        <v>3222</v>
      </c>
      <c r="B121" s="70" t="s">
        <v>165</v>
      </c>
      <c r="C121" s="68">
        <v>0</v>
      </c>
      <c r="D121" s="68">
        <v>0</v>
      </c>
      <c r="E121" s="68">
        <v>0</v>
      </c>
      <c r="F121" s="68">
        <v>0</v>
      </c>
      <c r="G121" s="151" t="e">
        <f t="shared" si="45"/>
        <v>#DIV/0!</v>
      </c>
      <c r="H121" s="93" t="e">
        <f t="shared" si="46"/>
        <v>#DIV/0!</v>
      </c>
    </row>
    <row r="122" spans="1:8" x14ac:dyDescent="0.25">
      <c r="A122" s="70">
        <v>3223</v>
      </c>
      <c r="B122" s="70" t="s">
        <v>136</v>
      </c>
      <c r="C122" s="68">
        <v>0</v>
      </c>
      <c r="D122" s="68">
        <v>0</v>
      </c>
      <c r="E122" s="68">
        <v>0</v>
      </c>
      <c r="F122" s="68">
        <v>0</v>
      </c>
      <c r="G122" s="151" t="e">
        <f t="shared" si="45"/>
        <v>#DIV/0!</v>
      </c>
      <c r="H122" s="93" t="e">
        <f t="shared" si="46"/>
        <v>#DIV/0!</v>
      </c>
    </row>
    <row r="123" spans="1:8" x14ac:dyDescent="0.25">
      <c r="A123" s="70">
        <v>3225</v>
      </c>
      <c r="B123" s="70" t="s">
        <v>22</v>
      </c>
      <c r="C123" s="68">
        <v>0</v>
      </c>
      <c r="D123" s="68">
        <v>0</v>
      </c>
      <c r="E123" s="68">
        <v>0</v>
      </c>
      <c r="F123" s="68">
        <v>0</v>
      </c>
      <c r="G123" s="151" t="e">
        <f t="shared" si="45"/>
        <v>#DIV/0!</v>
      </c>
      <c r="H123" s="93" t="e">
        <f t="shared" si="46"/>
        <v>#DIV/0!</v>
      </c>
    </row>
    <row r="124" spans="1:8" x14ac:dyDescent="0.25">
      <c r="A124" s="72">
        <v>323</v>
      </c>
      <c r="B124" s="72" t="s">
        <v>140</v>
      </c>
      <c r="C124" s="77">
        <f>C125+C126+C127+C128</f>
        <v>0</v>
      </c>
      <c r="D124" s="77">
        <f t="shared" ref="D124:F124" si="56">D125+D126+D127+D128</f>
        <v>1858.23</v>
      </c>
      <c r="E124" s="77">
        <f t="shared" si="56"/>
        <v>0</v>
      </c>
      <c r="F124" s="77">
        <f t="shared" si="56"/>
        <v>4113.47</v>
      </c>
      <c r="G124" s="151" t="e">
        <f t="shared" si="45"/>
        <v>#DIV/0!</v>
      </c>
      <c r="H124" s="93">
        <f t="shared" si="46"/>
        <v>221.3649548226</v>
      </c>
    </row>
    <row r="125" spans="1:8" x14ac:dyDescent="0.25">
      <c r="A125" s="70">
        <v>3231</v>
      </c>
      <c r="B125" s="70" t="s">
        <v>24</v>
      </c>
      <c r="C125" s="68">
        <v>0</v>
      </c>
      <c r="D125" s="68">
        <v>0</v>
      </c>
      <c r="E125" s="68">
        <v>0</v>
      </c>
      <c r="F125" s="68">
        <v>178.96</v>
      </c>
      <c r="G125" s="151" t="e">
        <f t="shared" si="45"/>
        <v>#DIV/0!</v>
      </c>
      <c r="H125" s="93" t="e">
        <f t="shared" si="46"/>
        <v>#DIV/0!</v>
      </c>
    </row>
    <row r="126" spans="1:8" x14ac:dyDescent="0.25">
      <c r="A126" s="70">
        <v>3232</v>
      </c>
      <c r="B126" s="70" t="s">
        <v>141</v>
      </c>
      <c r="C126" s="68">
        <v>0</v>
      </c>
      <c r="D126" s="68">
        <v>1327.23</v>
      </c>
      <c r="E126" s="68">
        <v>0</v>
      </c>
      <c r="F126" s="68">
        <v>2814.51</v>
      </c>
      <c r="G126" s="151" t="e">
        <f t="shared" si="45"/>
        <v>#DIV/0!</v>
      </c>
      <c r="H126" s="93">
        <f t="shared" si="46"/>
        <v>212.05894984290592</v>
      </c>
    </row>
    <row r="127" spans="1:8" x14ac:dyDescent="0.25">
      <c r="A127" s="70">
        <v>3236</v>
      </c>
      <c r="B127" s="70" t="s">
        <v>143</v>
      </c>
      <c r="C127" s="68">
        <v>0</v>
      </c>
      <c r="D127" s="68">
        <v>0</v>
      </c>
      <c r="E127" s="68">
        <v>0</v>
      </c>
      <c r="F127" s="68">
        <v>1120</v>
      </c>
      <c r="G127" s="151" t="e">
        <f t="shared" si="45"/>
        <v>#DIV/0!</v>
      </c>
      <c r="H127" s="93" t="e">
        <f t="shared" si="46"/>
        <v>#DIV/0!</v>
      </c>
    </row>
    <row r="128" spans="1:8" x14ac:dyDescent="0.25">
      <c r="A128" s="70">
        <v>3237</v>
      </c>
      <c r="B128" s="70" t="s">
        <v>28</v>
      </c>
      <c r="C128" s="68">
        <v>0</v>
      </c>
      <c r="D128" s="68">
        <v>531</v>
      </c>
      <c r="E128" s="68">
        <v>0</v>
      </c>
      <c r="F128" s="68">
        <v>0</v>
      </c>
      <c r="G128" s="151" t="e">
        <f t="shared" si="45"/>
        <v>#DIV/0!</v>
      </c>
      <c r="H128" s="93">
        <f t="shared" si="46"/>
        <v>0</v>
      </c>
    </row>
    <row r="129" spans="1:8" x14ac:dyDescent="0.25">
      <c r="A129" s="72">
        <v>329</v>
      </c>
      <c r="B129" s="72" t="s">
        <v>34</v>
      </c>
      <c r="C129" s="77">
        <f>C130+C131+C132+C133</f>
        <v>0</v>
      </c>
      <c r="D129" s="77">
        <f t="shared" ref="D129:F129" si="57">D130+D131+D132+D133</f>
        <v>3500</v>
      </c>
      <c r="E129" s="77">
        <f t="shared" si="57"/>
        <v>0</v>
      </c>
      <c r="F129" s="77">
        <f t="shared" si="57"/>
        <v>200</v>
      </c>
      <c r="G129" s="151" t="e">
        <f t="shared" si="45"/>
        <v>#DIV/0!</v>
      </c>
      <c r="H129" s="93">
        <f t="shared" si="46"/>
        <v>5.7142857142857144</v>
      </c>
    </row>
    <row r="130" spans="1:8" x14ac:dyDescent="0.25">
      <c r="A130" s="70">
        <v>3291</v>
      </c>
      <c r="B130" s="70" t="s">
        <v>51</v>
      </c>
      <c r="C130" s="68">
        <v>0</v>
      </c>
      <c r="D130" s="68">
        <v>0</v>
      </c>
      <c r="E130" s="68">
        <v>0</v>
      </c>
      <c r="F130" s="68">
        <v>0</v>
      </c>
      <c r="G130" s="151" t="e">
        <f t="shared" si="45"/>
        <v>#DIV/0!</v>
      </c>
      <c r="H130" s="93" t="e">
        <f t="shared" si="46"/>
        <v>#DIV/0!</v>
      </c>
    </row>
    <row r="131" spans="1:8" x14ac:dyDescent="0.25">
      <c r="A131" s="70">
        <v>3293</v>
      </c>
      <c r="B131" s="70" t="s">
        <v>31</v>
      </c>
      <c r="C131" s="68">
        <v>0</v>
      </c>
      <c r="D131" s="68">
        <v>0</v>
      </c>
      <c r="E131" s="68">
        <v>0</v>
      </c>
      <c r="F131" s="68">
        <v>0</v>
      </c>
      <c r="G131" s="151" t="e">
        <f t="shared" si="45"/>
        <v>#DIV/0!</v>
      </c>
      <c r="H131" s="93" t="e">
        <f t="shared" si="46"/>
        <v>#DIV/0!</v>
      </c>
    </row>
    <row r="132" spans="1:8" x14ac:dyDescent="0.25">
      <c r="A132" s="70">
        <v>3296</v>
      </c>
      <c r="B132" s="70" t="s">
        <v>77</v>
      </c>
      <c r="C132" s="68">
        <v>0</v>
      </c>
      <c r="D132" s="68">
        <v>0</v>
      </c>
      <c r="E132" s="68">
        <v>0</v>
      </c>
      <c r="F132" s="68">
        <v>200</v>
      </c>
      <c r="G132" s="151" t="e">
        <f t="shared" si="45"/>
        <v>#DIV/0!</v>
      </c>
      <c r="H132" s="93" t="e">
        <f t="shared" si="46"/>
        <v>#DIV/0!</v>
      </c>
    </row>
    <row r="133" spans="1:8" x14ac:dyDescent="0.25">
      <c r="A133" s="70">
        <v>3299</v>
      </c>
      <c r="B133" s="70" t="s">
        <v>34</v>
      </c>
      <c r="C133" s="68">
        <v>0</v>
      </c>
      <c r="D133" s="68">
        <v>3500</v>
      </c>
      <c r="E133" s="68">
        <v>0</v>
      </c>
      <c r="F133" s="68">
        <v>0</v>
      </c>
      <c r="G133" s="151" t="e">
        <f t="shared" si="45"/>
        <v>#DIV/0!</v>
      </c>
      <c r="H133" s="93">
        <f t="shared" si="46"/>
        <v>0</v>
      </c>
    </row>
    <row r="134" spans="1:8" x14ac:dyDescent="0.25">
      <c r="A134" s="112">
        <v>42</v>
      </c>
      <c r="B134" s="113" t="s">
        <v>147</v>
      </c>
      <c r="C134" s="114">
        <f>C135+C139</f>
        <v>500</v>
      </c>
      <c r="D134" s="114">
        <f t="shared" ref="D134:F134" si="58">D135+D139</f>
        <v>1165</v>
      </c>
      <c r="E134" s="114">
        <f t="shared" si="58"/>
        <v>0</v>
      </c>
      <c r="F134" s="114">
        <f t="shared" si="58"/>
        <v>16150.82</v>
      </c>
      <c r="G134" s="151">
        <f t="shared" si="45"/>
        <v>3230.1639999999998</v>
      </c>
      <c r="H134" s="93">
        <f t="shared" si="46"/>
        <v>1386.3364806866953</v>
      </c>
    </row>
    <row r="135" spans="1:8" x14ac:dyDescent="0.25">
      <c r="A135" s="67">
        <v>422</v>
      </c>
      <c r="B135" s="72" t="s">
        <v>168</v>
      </c>
      <c r="C135" s="77">
        <f>C136+C137+C138</f>
        <v>0</v>
      </c>
      <c r="D135" s="77">
        <f t="shared" ref="D135:F135" si="59">D136+D137+D138</f>
        <v>665</v>
      </c>
      <c r="E135" s="77">
        <f t="shared" si="59"/>
        <v>0</v>
      </c>
      <c r="F135" s="77">
        <f t="shared" si="59"/>
        <v>15550.869999999999</v>
      </c>
      <c r="G135" s="151" t="e">
        <f t="shared" si="45"/>
        <v>#DIV/0!</v>
      </c>
      <c r="H135" s="93">
        <f t="shared" si="46"/>
        <v>2338.4766917293232</v>
      </c>
    </row>
    <row r="136" spans="1:8" x14ac:dyDescent="0.25">
      <c r="A136" s="74">
        <v>4221</v>
      </c>
      <c r="B136" s="86" t="s">
        <v>65</v>
      </c>
      <c r="C136" s="68">
        <v>0</v>
      </c>
      <c r="D136" s="71">
        <v>665</v>
      </c>
      <c r="E136" s="71">
        <v>0</v>
      </c>
      <c r="F136" s="71">
        <v>5600</v>
      </c>
      <c r="G136" s="151" t="e">
        <f t="shared" si="45"/>
        <v>#DIV/0!</v>
      </c>
      <c r="H136" s="93">
        <f t="shared" si="46"/>
        <v>842.10526315789468</v>
      </c>
    </row>
    <row r="137" spans="1:8" x14ac:dyDescent="0.25">
      <c r="A137" s="74">
        <v>4223</v>
      </c>
      <c r="B137" s="238" t="s">
        <v>151</v>
      </c>
      <c r="C137" s="68">
        <v>0</v>
      </c>
      <c r="D137" s="68">
        <v>0</v>
      </c>
      <c r="E137" s="68">
        <v>0</v>
      </c>
      <c r="F137" s="68">
        <v>9464.24</v>
      </c>
      <c r="G137" s="151" t="e">
        <f t="shared" si="45"/>
        <v>#DIV/0!</v>
      </c>
      <c r="H137" s="93" t="e">
        <f t="shared" si="46"/>
        <v>#DIV/0!</v>
      </c>
    </row>
    <row r="138" spans="1:8" x14ac:dyDescent="0.25">
      <c r="A138" s="70">
        <v>4227</v>
      </c>
      <c r="B138" s="134" t="s">
        <v>100</v>
      </c>
      <c r="C138" s="68">
        <v>0</v>
      </c>
      <c r="D138" s="68">
        <v>0</v>
      </c>
      <c r="E138" s="68">
        <v>0</v>
      </c>
      <c r="F138" s="68">
        <v>486.63</v>
      </c>
      <c r="G138" s="151" t="e">
        <f t="shared" si="45"/>
        <v>#DIV/0!</v>
      </c>
      <c r="H138" s="93" t="e">
        <f t="shared" si="46"/>
        <v>#DIV/0!</v>
      </c>
    </row>
    <row r="139" spans="1:8" x14ac:dyDescent="0.25">
      <c r="A139" s="72">
        <v>424</v>
      </c>
      <c r="B139" s="150" t="s">
        <v>91</v>
      </c>
      <c r="C139" s="77">
        <f>C140</f>
        <v>500</v>
      </c>
      <c r="D139" s="77">
        <f t="shared" ref="D139:F139" si="60">D140</f>
        <v>500</v>
      </c>
      <c r="E139" s="77">
        <f t="shared" si="60"/>
        <v>0</v>
      </c>
      <c r="F139" s="77">
        <f t="shared" si="60"/>
        <v>599.95000000000005</v>
      </c>
      <c r="G139" s="151">
        <f t="shared" si="45"/>
        <v>119.99000000000002</v>
      </c>
      <c r="H139" s="93">
        <f t="shared" si="46"/>
        <v>119.99000000000002</v>
      </c>
    </row>
    <row r="140" spans="1:8" x14ac:dyDescent="0.25">
      <c r="A140" s="70">
        <v>4241</v>
      </c>
      <c r="B140" s="134" t="s">
        <v>91</v>
      </c>
      <c r="C140" s="68">
        <v>500</v>
      </c>
      <c r="D140" s="68">
        <v>500</v>
      </c>
      <c r="E140" s="68">
        <v>0</v>
      </c>
      <c r="F140" s="68">
        <v>599.95000000000005</v>
      </c>
      <c r="G140" s="151">
        <f t="shared" si="45"/>
        <v>119.99000000000002</v>
      </c>
      <c r="H140" s="93">
        <f t="shared" si="46"/>
        <v>119.99000000000002</v>
      </c>
    </row>
    <row r="141" spans="1:8" x14ac:dyDescent="0.25">
      <c r="A141" s="123"/>
      <c r="B141" s="129" t="s">
        <v>239</v>
      </c>
      <c r="C141" s="103">
        <f>C142+C168</f>
        <v>23216.82</v>
      </c>
      <c r="D141" s="103">
        <f t="shared" ref="D141:F141" si="61">D142+D168</f>
        <v>37820</v>
      </c>
      <c r="E141" s="103">
        <f t="shared" ref="E141" si="62">E142+E168</f>
        <v>0</v>
      </c>
      <c r="F141" s="103">
        <f t="shared" si="61"/>
        <v>28012.57</v>
      </c>
      <c r="G141" s="121">
        <f t="shared" si="45"/>
        <v>120.65636034564595</v>
      </c>
      <c r="H141" s="152">
        <f t="shared" si="46"/>
        <v>74.068138551031211</v>
      </c>
    </row>
    <row r="142" spans="1:8" x14ac:dyDescent="0.25">
      <c r="A142" s="111">
        <v>32</v>
      </c>
      <c r="B142" s="111" t="s">
        <v>8</v>
      </c>
      <c r="C142" s="114">
        <f>C143+C147+C153+C163</f>
        <v>22884.239999999998</v>
      </c>
      <c r="D142" s="114">
        <f t="shared" ref="D142:F142" si="63">D143+D147+D153+D163</f>
        <v>37173.360000000001</v>
      </c>
      <c r="E142" s="114">
        <f t="shared" ref="E142" si="64">E143+E147+E153+E163</f>
        <v>0</v>
      </c>
      <c r="F142" s="114">
        <f t="shared" si="63"/>
        <v>27621.98</v>
      </c>
      <c r="G142" s="151">
        <f t="shared" si="45"/>
        <v>120.70306901168667</v>
      </c>
      <c r="H142" s="93">
        <f t="shared" si="46"/>
        <v>74.305846982893115</v>
      </c>
    </row>
    <row r="143" spans="1:8" x14ac:dyDescent="0.25">
      <c r="A143" s="72">
        <v>321</v>
      </c>
      <c r="B143" s="72" t="s">
        <v>131</v>
      </c>
      <c r="C143" s="77">
        <f>C144+C145+C146</f>
        <v>2356</v>
      </c>
      <c r="D143" s="77">
        <f t="shared" ref="D143:F143" si="65">D144+D145+D146</f>
        <v>3290</v>
      </c>
      <c r="E143" s="77">
        <f t="shared" ref="E143" si="66">E144+E145+E146</f>
        <v>0</v>
      </c>
      <c r="F143" s="77">
        <f t="shared" si="65"/>
        <v>1410.7</v>
      </c>
      <c r="G143" s="151">
        <f t="shared" si="45"/>
        <v>59.876910016977938</v>
      </c>
      <c r="H143" s="93">
        <f t="shared" si="46"/>
        <v>42.878419452887542</v>
      </c>
    </row>
    <row r="144" spans="1:8" x14ac:dyDescent="0.25">
      <c r="A144" s="70">
        <v>3211</v>
      </c>
      <c r="B144" s="70" t="s">
        <v>17</v>
      </c>
      <c r="C144" s="68">
        <v>2156</v>
      </c>
      <c r="D144" s="71">
        <v>3030</v>
      </c>
      <c r="E144" s="71">
        <v>0</v>
      </c>
      <c r="F144" s="71">
        <v>905.7</v>
      </c>
      <c r="G144" s="151">
        <f t="shared" si="45"/>
        <v>42.008348794063082</v>
      </c>
      <c r="H144" s="93">
        <f t="shared" si="46"/>
        <v>29.89108910891089</v>
      </c>
    </row>
    <row r="145" spans="1:8" x14ac:dyDescent="0.25">
      <c r="A145" s="70">
        <v>3213</v>
      </c>
      <c r="B145" s="70" t="s">
        <v>18</v>
      </c>
      <c r="C145" s="68">
        <v>200</v>
      </c>
      <c r="D145" s="71">
        <v>250</v>
      </c>
      <c r="E145" s="71">
        <v>0</v>
      </c>
      <c r="F145" s="71">
        <v>505</v>
      </c>
      <c r="G145" s="151">
        <f t="shared" si="45"/>
        <v>252.5</v>
      </c>
      <c r="H145" s="93">
        <f t="shared" si="46"/>
        <v>202</v>
      </c>
    </row>
    <row r="146" spans="1:8" x14ac:dyDescent="0.25">
      <c r="A146" s="70">
        <v>3214</v>
      </c>
      <c r="B146" s="70" t="s">
        <v>166</v>
      </c>
      <c r="C146" s="68">
        <v>0</v>
      </c>
      <c r="D146" s="68">
        <v>10</v>
      </c>
      <c r="E146" s="68">
        <v>0</v>
      </c>
      <c r="F146" s="68">
        <v>0</v>
      </c>
      <c r="G146" s="151" t="e">
        <f t="shared" si="45"/>
        <v>#DIV/0!</v>
      </c>
      <c r="H146" s="93">
        <f t="shared" si="46"/>
        <v>0</v>
      </c>
    </row>
    <row r="147" spans="1:8" x14ac:dyDescent="0.25">
      <c r="A147" s="72">
        <v>322</v>
      </c>
      <c r="B147" s="72" t="s">
        <v>133</v>
      </c>
      <c r="C147" s="77">
        <f>C148+C149+C150+C151+C152</f>
        <v>14244.13</v>
      </c>
      <c r="D147" s="77">
        <f t="shared" ref="D147:F147" si="67">D148+D149+D150+D151+D152</f>
        <v>21453.360000000001</v>
      </c>
      <c r="E147" s="77">
        <f t="shared" si="67"/>
        <v>0</v>
      </c>
      <c r="F147" s="77">
        <f t="shared" si="67"/>
        <v>14091.07</v>
      </c>
      <c r="G147" s="151">
        <f t="shared" si="45"/>
        <v>98.92545209851356</v>
      </c>
      <c r="H147" s="93">
        <f t="shared" si="46"/>
        <v>65.682345329589396</v>
      </c>
    </row>
    <row r="148" spans="1:8" x14ac:dyDescent="0.25">
      <c r="A148" s="70">
        <v>3221</v>
      </c>
      <c r="B148" s="70" t="s">
        <v>134</v>
      </c>
      <c r="C148" s="68">
        <v>3371.67</v>
      </c>
      <c r="D148" s="68">
        <v>5400.36</v>
      </c>
      <c r="E148" s="68">
        <v>0</v>
      </c>
      <c r="F148" s="68">
        <v>3987.77</v>
      </c>
      <c r="G148" s="151">
        <f t="shared" si="45"/>
        <v>118.27284402091544</v>
      </c>
      <c r="H148" s="93">
        <f t="shared" si="46"/>
        <v>73.842669747942736</v>
      </c>
    </row>
    <row r="149" spans="1:8" x14ac:dyDescent="0.25">
      <c r="A149" s="70">
        <v>3223</v>
      </c>
      <c r="B149" s="70" t="s">
        <v>136</v>
      </c>
      <c r="C149" s="68">
        <v>9426.15</v>
      </c>
      <c r="D149" s="68">
        <v>13000</v>
      </c>
      <c r="E149" s="68">
        <v>0</v>
      </c>
      <c r="F149" s="68">
        <v>9479.26</v>
      </c>
      <c r="G149" s="151">
        <f t="shared" si="45"/>
        <v>100.56343257851827</v>
      </c>
      <c r="H149" s="93">
        <f t="shared" si="46"/>
        <v>72.91738461538462</v>
      </c>
    </row>
    <row r="150" spans="1:8" x14ac:dyDescent="0.25">
      <c r="A150" s="70">
        <v>3224</v>
      </c>
      <c r="B150" s="70" t="s">
        <v>137</v>
      </c>
      <c r="C150" s="68">
        <v>1145.6199999999999</v>
      </c>
      <c r="D150" s="68">
        <v>2323</v>
      </c>
      <c r="E150" s="68">
        <v>0</v>
      </c>
      <c r="F150" s="68">
        <v>547.73</v>
      </c>
      <c r="G150" s="151">
        <f t="shared" si="45"/>
        <v>47.810792409350398</v>
      </c>
      <c r="H150" s="93">
        <f t="shared" si="46"/>
        <v>23.578562204046495</v>
      </c>
    </row>
    <row r="151" spans="1:8" x14ac:dyDescent="0.25">
      <c r="A151" s="70">
        <v>3225</v>
      </c>
      <c r="B151" s="70" t="s">
        <v>22</v>
      </c>
      <c r="C151" s="68">
        <v>252.11</v>
      </c>
      <c r="D151" s="68">
        <v>400</v>
      </c>
      <c r="E151" s="68">
        <v>0</v>
      </c>
      <c r="F151" s="68">
        <v>76.31</v>
      </c>
      <c r="G151" s="151">
        <f t="shared" si="45"/>
        <v>30.268533576613383</v>
      </c>
      <c r="H151" s="93">
        <f t="shared" si="46"/>
        <v>19.077500000000001</v>
      </c>
    </row>
    <row r="152" spans="1:8" x14ac:dyDescent="0.25">
      <c r="A152" s="70">
        <v>3227</v>
      </c>
      <c r="B152" s="70" t="s">
        <v>139</v>
      </c>
      <c r="C152" s="68">
        <v>48.58</v>
      </c>
      <c r="D152" s="68">
        <v>330</v>
      </c>
      <c r="E152" s="68">
        <v>0</v>
      </c>
      <c r="F152" s="68">
        <v>0</v>
      </c>
      <c r="G152" s="151">
        <f t="shared" si="45"/>
        <v>0</v>
      </c>
      <c r="H152" s="93">
        <f t="shared" si="46"/>
        <v>0</v>
      </c>
    </row>
    <row r="153" spans="1:8" x14ac:dyDescent="0.25">
      <c r="A153" s="72">
        <v>323</v>
      </c>
      <c r="B153" s="72" t="s">
        <v>140</v>
      </c>
      <c r="C153" s="77">
        <f>C154+C155+C156+C157+C158+C159+C160+C161+C162</f>
        <v>6004.81</v>
      </c>
      <c r="D153" s="77">
        <f t="shared" ref="D153:F153" si="68">D154+D155+D156+D157+D158+D159+D160+D161+D162</f>
        <v>11130</v>
      </c>
      <c r="E153" s="77">
        <f t="shared" si="68"/>
        <v>0</v>
      </c>
      <c r="F153" s="77">
        <f t="shared" si="68"/>
        <v>11478.279999999999</v>
      </c>
      <c r="G153" s="151">
        <f t="shared" si="45"/>
        <v>191.15142693940354</v>
      </c>
      <c r="H153" s="93">
        <f t="shared" si="46"/>
        <v>103.12920035938902</v>
      </c>
    </row>
    <row r="154" spans="1:8" x14ac:dyDescent="0.25">
      <c r="A154" s="70">
        <v>3231</v>
      </c>
      <c r="B154" s="70" t="s">
        <v>24</v>
      </c>
      <c r="C154" s="68">
        <v>676.62</v>
      </c>
      <c r="D154" s="68">
        <v>1300</v>
      </c>
      <c r="E154" s="68">
        <v>0</v>
      </c>
      <c r="F154" s="68">
        <v>648.99</v>
      </c>
      <c r="G154" s="151">
        <f t="shared" si="45"/>
        <v>95.91646714551743</v>
      </c>
      <c r="H154" s="93">
        <f t="shared" si="46"/>
        <v>49.92230769230769</v>
      </c>
    </row>
    <row r="155" spans="1:8" x14ac:dyDescent="0.25">
      <c r="A155" s="70">
        <v>3232</v>
      </c>
      <c r="B155" s="70" t="s">
        <v>141</v>
      </c>
      <c r="C155" s="68">
        <v>1178.1300000000001</v>
      </c>
      <c r="D155" s="68">
        <v>3100</v>
      </c>
      <c r="E155" s="68">
        <v>0</v>
      </c>
      <c r="F155" s="68">
        <v>2537.9499999999998</v>
      </c>
      <c r="G155" s="151">
        <f t="shared" si="45"/>
        <v>215.42189741369793</v>
      </c>
      <c r="H155" s="93">
        <f t="shared" si="46"/>
        <v>81.869354838709668</v>
      </c>
    </row>
    <row r="156" spans="1:8" x14ac:dyDescent="0.25">
      <c r="A156" s="70">
        <v>3233</v>
      </c>
      <c r="B156" s="70" t="s">
        <v>103</v>
      </c>
      <c r="C156" s="68">
        <v>63.72</v>
      </c>
      <c r="D156" s="68">
        <v>130</v>
      </c>
      <c r="E156" s="68">
        <v>0</v>
      </c>
      <c r="F156" s="68">
        <v>1580</v>
      </c>
      <c r="G156" s="151">
        <f t="shared" si="45"/>
        <v>2479.5982423101068</v>
      </c>
      <c r="H156" s="93">
        <f t="shared" si="46"/>
        <v>1215.3846153846152</v>
      </c>
    </row>
    <row r="157" spans="1:8" x14ac:dyDescent="0.25">
      <c r="A157" s="70">
        <v>3234</v>
      </c>
      <c r="B157" s="70" t="s">
        <v>25</v>
      </c>
      <c r="C157" s="68">
        <v>1132.43</v>
      </c>
      <c r="D157" s="68">
        <v>1600</v>
      </c>
      <c r="E157" s="68">
        <v>0</v>
      </c>
      <c r="F157" s="68">
        <v>1234.67</v>
      </c>
      <c r="G157" s="151">
        <f t="shared" si="45"/>
        <v>109.02837261464285</v>
      </c>
      <c r="H157" s="93">
        <f t="shared" si="46"/>
        <v>77.166875000000005</v>
      </c>
    </row>
    <row r="158" spans="1:8" x14ac:dyDescent="0.25">
      <c r="A158" s="70">
        <v>3235</v>
      </c>
      <c r="B158" s="70" t="s">
        <v>26</v>
      </c>
      <c r="C158" s="68">
        <v>99.98</v>
      </c>
      <c r="D158" s="68">
        <v>200</v>
      </c>
      <c r="E158" s="68">
        <v>0</v>
      </c>
      <c r="F158" s="68">
        <v>0</v>
      </c>
      <c r="G158" s="151">
        <f t="shared" si="45"/>
        <v>0</v>
      </c>
      <c r="H158" s="93">
        <f t="shared" si="46"/>
        <v>0</v>
      </c>
    </row>
    <row r="159" spans="1:8" x14ac:dyDescent="0.25">
      <c r="A159" s="70">
        <v>3236</v>
      </c>
      <c r="B159" s="70" t="s">
        <v>143</v>
      </c>
      <c r="C159" s="68">
        <v>1210.8</v>
      </c>
      <c r="D159" s="68">
        <v>2000</v>
      </c>
      <c r="E159" s="68">
        <v>0</v>
      </c>
      <c r="F159" s="68">
        <v>3255.53</v>
      </c>
      <c r="G159" s="151">
        <f t="shared" si="45"/>
        <v>268.87429798480349</v>
      </c>
      <c r="H159" s="93">
        <f t="shared" si="46"/>
        <v>162.7765</v>
      </c>
    </row>
    <row r="160" spans="1:8" x14ac:dyDescent="0.25">
      <c r="A160" s="70">
        <v>3237</v>
      </c>
      <c r="B160" s="70" t="s">
        <v>28</v>
      </c>
      <c r="C160" s="68">
        <v>82.5</v>
      </c>
      <c r="D160" s="68">
        <v>300</v>
      </c>
      <c r="E160" s="68">
        <v>0</v>
      </c>
      <c r="F160" s="68">
        <v>797.1</v>
      </c>
      <c r="G160" s="151">
        <f t="shared" si="45"/>
        <v>966.18181818181824</v>
      </c>
      <c r="H160" s="93">
        <f t="shared" si="46"/>
        <v>265.7</v>
      </c>
    </row>
    <row r="161" spans="1:8" x14ac:dyDescent="0.25">
      <c r="A161" s="70">
        <v>3238</v>
      </c>
      <c r="B161" s="70" t="s">
        <v>29</v>
      </c>
      <c r="C161" s="68">
        <v>863.21</v>
      </c>
      <c r="D161" s="68">
        <v>1200</v>
      </c>
      <c r="E161" s="68">
        <v>0</v>
      </c>
      <c r="F161" s="68">
        <v>725</v>
      </c>
      <c r="G161" s="151">
        <f t="shared" si="45"/>
        <v>83.9888323814599</v>
      </c>
      <c r="H161" s="93">
        <f t="shared" si="46"/>
        <v>60.416666666666664</v>
      </c>
    </row>
    <row r="162" spans="1:8" x14ac:dyDescent="0.25">
      <c r="A162" s="70">
        <v>3239</v>
      </c>
      <c r="B162" s="70" t="s">
        <v>144</v>
      </c>
      <c r="C162" s="68">
        <v>697.42</v>
      </c>
      <c r="D162" s="68">
        <v>1300</v>
      </c>
      <c r="E162" s="68">
        <v>0</v>
      </c>
      <c r="F162" s="68">
        <v>699.04</v>
      </c>
      <c r="G162" s="151">
        <f t="shared" si="45"/>
        <v>100.23228470648964</v>
      </c>
      <c r="H162" s="93">
        <f t="shared" si="46"/>
        <v>53.772307692307685</v>
      </c>
    </row>
    <row r="163" spans="1:8" x14ac:dyDescent="0.25">
      <c r="A163" s="72">
        <v>329</v>
      </c>
      <c r="B163" s="72" t="s">
        <v>34</v>
      </c>
      <c r="C163" s="77">
        <f>C164+C165+C166+C167</f>
        <v>279.3</v>
      </c>
      <c r="D163" s="77">
        <f t="shared" ref="D163:F163" si="69">D164+D165+D166+D167</f>
        <v>1300</v>
      </c>
      <c r="E163" s="77">
        <f t="shared" si="69"/>
        <v>0</v>
      </c>
      <c r="F163" s="77">
        <f t="shared" si="69"/>
        <v>641.92999999999995</v>
      </c>
      <c r="G163" s="151">
        <f t="shared" si="45"/>
        <v>229.83530254206946</v>
      </c>
      <c r="H163" s="93">
        <f t="shared" si="46"/>
        <v>49.379230769230766</v>
      </c>
    </row>
    <row r="164" spans="1:8" x14ac:dyDescent="0.25">
      <c r="A164" s="70">
        <v>3293</v>
      </c>
      <c r="B164" s="70" t="s">
        <v>31</v>
      </c>
      <c r="C164" s="68">
        <v>0</v>
      </c>
      <c r="D164" s="68">
        <v>150</v>
      </c>
      <c r="E164" s="68">
        <v>0</v>
      </c>
      <c r="F164" s="68">
        <v>0</v>
      </c>
      <c r="G164" s="151" t="e">
        <f t="shared" si="45"/>
        <v>#DIV/0!</v>
      </c>
      <c r="H164" s="93">
        <f t="shared" si="46"/>
        <v>0</v>
      </c>
    </row>
    <row r="165" spans="1:8" x14ac:dyDescent="0.25">
      <c r="A165" s="70">
        <v>3294</v>
      </c>
      <c r="B165" s="70" t="s">
        <v>32</v>
      </c>
      <c r="C165" s="68">
        <v>133.09</v>
      </c>
      <c r="D165" s="68">
        <v>300</v>
      </c>
      <c r="E165" s="68">
        <v>0</v>
      </c>
      <c r="F165" s="68">
        <v>125</v>
      </c>
      <c r="G165" s="151">
        <f t="shared" si="45"/>
        <v>93.921406566984743</v>
      </c>
      <c r="H165" s="93">
        <f t="shared" si="46"/>
        <v>41.666666666666671</v>
      </c>
    </row>
    <row r="166" spans="1:8" x14ac:dyDescent="0.25">
      <c r="A166" s="70">
        <v>3295</v>
      </c>
      <c r="B166" s="70" t="s">
        <v>33</v>
      </c>
      <c r="C166" s="68">
        <v>0</v>
      </c>
      <c r="D166" s="68">
        <v>0</v>
      </c>
      <c r="E166" s="68">
        <v>0</v>
      </c>
      <c r="F166" s="68">
        <v>96.9</v>
      </c>
      <c r="G166" s="151" t="e">
        <f t="shared" si="45"/>
        <v>#DIV/0!</v>
      </c>
      <c r="H166" s="93" t="e">
        <f t="shared" si="46"/>
        <v>#DIV/0!</v>
      </c>
    </row>
    <row r="167" spans="1:8" x14ac:dyDescent="0.25">
      <c r="A167" s="70">
        <v>3299</v>
      </c>
      <c r="B167" s="70" t="s">
        <v>34</v>
      </c>
      <c r="C167" s="68">
        <v>146.21</v>
      </c>
      <c r="D167" s="68">
        <v>850</v>
      </c>
      <c r="E167" s="68">
        <v>0</v>
      </c>
      <c r="F167" s="68">
        <v>420.03</v>
      </c>
      <c r="G167" s="151">
        <f t="shared" si="45"/>
        <v>287.27857191710552</v>
      </c>
      <c r="H167" s="93">
        <f t="shared" si="46"/>
        <v>49.415294117647058</v>
      </c>
    </row>
    <row r="168" spans="1:8" x14ac:dyDescent="0.25">
      <c r="A168" s="111">
        <v>34</v>
      </c>
      <c r="B168" s="111" t="s">
        <v>108</v>
      </c>
      <c r="C168" s="114">
        <f>C169</f>
        <v>332.58</v>
      </c>
      <c r="D168" s="114">
        <f t="shared" ref="D168:F168" si="70">D169</f>
        <v>646.64</v>
      </c>
      <c r="E168" s="114">
        <f t="shared" si="70"/>
        <v>0</v>
      </c>
      <c r="F168" s="114">
        <f t="shared" si="70"/>
        <v>390.59</v>
      </c>
      <c r="G168" s="151">
        <f t="shared" si="45"/>
        <v>117.44241986890371</v>
      </c>
      <c r="H168" s="93">
        <f t="shared" si="46"/>
        <v>60.403006309538533</v>
      </c>
    </row>
    <row r="169" spans="1:8" x14ac:dyDescent="0.25">
      <c r="A169" s="72">
        <v>343</v>
      </c>
      <c r="B169" s="72" t="s">
        <v>145</v>
      </c>
      <c r="C169" s="77">
        <f>C170+C171</f>
        <v>332.58</v>
      </c>
      <c r="D169" s="77">
        <f t="shared" ref="D169:F169" si="71">D170+D171</f>
        <v>646.64</v>
      </c>
      <c r="E169" s="77">
        <f t="shared" ref="E169" si="72">E170+E171</f>
        <v>0</v>
      </c>
      <c r="F169" s="77">
        <f t="shared" si="71"/>
        <v>390.59</v>
      </c>
      <c r="G169" s="151">
        <f t="shared" si="45"/>
        <v>117.44241986890371</v>
      </c>
      <c r="H169" s="93">
        <f t="shared" si="46"/>
        <v>60.403006309538533</v>
      </c>
    </row>
    <row r="170" spans="1:8" x14ac:dyDescent="0.25">
      <c r="A170" s="70">
        <v>3431</v>
      </c>
      <c r="B170" s="70" t="s">
        <v>146</v>
      </c>
      <c r="C170" s="68">
        <v>332.58</v>
      </c>
      <c r="D170" s="68">
        <v>640</v>
      </c>
      <c r="E170" s="68">
        <v>0</v>
      </c>
      <c r="F170" s="68">
        <v>390.59</v>
      </c>
      <c r="G170" s="151">
        <f t="shared" si="45"/>
        <v>117.44241986890371</v>
      </c>
      <c r="H170" s="93">
        <f t="shared" si="46"/>
        <v>61.029687499999994</v>
      </c>
    </row>
    <row r="171" spans="1:8" x14ac:dyDescent="0.25">
      <c r="A171" s="70">
        <v>3433</v>
      </c>
      <c r="B171" s="70" t="s">
        <v>37</v>
      </c>
      <c r="C171" s="68">
        <v>0</v>
      </c>
      <c r="D171" s="71">
        <v>6.64</v>
      </c>
      <c r="E171" s="71">
        <v>0</v>
      </c>
      <c r="F171" s="71">
        <v>0</v>
      </c>
      <c r="G171" s="151" t="e">
        <f t="shared" si="45"/>
        <v>#DIV/0!</v>
      </c>
      <c r="H171" s="93">
        <f t="shared" si="46"/>
        <v>0</v>
      </c>
    </row>
    <row r="172" spans="1:8" x14ac:dyDescent="0.25">
      <c r="A172" s="131"/>
      <c r="B172" s="132" t="s">
        <v>167</v>
      </c>
      <c r="C172" s="103">
        <f>C173</f>
        <v>202</v>
      </c>
      <c r="D172" s="103">
        <f t="shared" ref="D172:F172" si="73">D173</f>
        <v>0</v>
      </c>
      <c r="E172" s="103">
        <f t="shared" si="73"/>
        <v>0</v>
      </c>
      <c r="F172" s="103">
        <f t="shared" si="73"/>
        <v>366.73</v>
      </c>
      <c r="G172" s="121">
        <f t="shared" si="45"/>
        <v>181.54950495049508</v>
      </c>
      <c r="H172" s="152" t="e">
        <f t="shared" si="46"/>
        <v>#DIV/0!</v>
      </c>
    </row>
    <row r="173" spans="1:8" x14ac:dyDescent="0.25">
      <c r="A173" s="112">
        <v>42</v>
      </c>
      <c r="B173" s="113" t="s">
        <v>147</v>
      </c>
      <c r="C173" s="114">
        <f>C174+C177</f>
        <v>202</v>
      </c>
      <c r="D173" s="114">
        <f t="shared" ref="D173:F173" si="74">D174+D177</f>
        <v>0</v>
      </c>
      <c r="E173" s="114">
        <f t="shared" ref="E173" si="75">E174+E177</f>
        <v>0</v>
      </c>
      <c r="F173" s="114">
        <f t="shared" si="74"/>
        <v>366.73</v>
      </c>
      <c r="G173" s="151">
        <f t="shared" si="45"/>
        <v>181.54950495049508</v>
      </c>
      <c r="H173" s="93" t="e">
        <f t="shared" si="46"/>
        <v>#DIV/0!</v>
      </c>
    </row>
    <row r="174" spans="1:8" x14ac:dyDescent="0.25">
      <c r="A174" s="67">
        <v>422</v>
      </c>
      <c r="B174" s="72" t="s">
        <v>148</v>
      </c>
      <c r="C174" s="77">
        <f>C175+C176</f>
        <v>202</v>
      </c>
      <c r="D174" s="77">
        <f t="shared" ref="D174:F174" si="76">D175+D176</f>
        <v>0</v>
      </c>
      <c r="E174" s="77">
        <f t="shared" ref="E174" si="77">E175+E176</f>
        <v>0</v>
      </c>
      <c r="F174" s="77">
        <f t="shared" si="76"/>
        <v>366.73</v>
      </c>
      <c r="G174" s="151">
        <f t="shared" si="45"/>
        <v>181.54950495049508</v>
      </c>
      <c r="H174" s="93" t="e">
        <f t="shared" ref="H174:H178" si="78">F174/D174*100</f>
        <v>#DIV/0!</v>
      </c>
    </row>
    <row r="175" spans="1:8" x14ac:dyDescent="0.25">
      <c r="A175" s="74">
        <v>4221</v>
      </c>
      <c r="B175" s="86" t="s">
        <v>65</v>
      </c>
      <c r="C175" s="68">
        <v>202</v>
      </c>
      <c r="D175" s="71">
        <v>0</v>
      </c>
      <c r="E175" s="71">
        <v>0</v>
      </c>
      <c r="F175" s="71">
        <v>366.73</v>
      </c>
      <c r="G175" s="151">
        <f t="shared" ref="G175:G178" si="79">F175/C175*100</f>
        <v>181.54950495049508</v>
      </c>
      <c r="H175" s="93" t="e">
        <f t="shared" si="78"/>
        <v>#DIV/0!</v>
      </c>
    </row>
    <row r="176" spans="1:8" x14ac:dyDescent="0.25">
      <c r="A176" s="74">
        <v>4227</v>
      </c>
      <c r="B176" s="86" t="s">
        <v>100</v>
      </c>
      <c r="C176" s="68">
        <v>0</v>
      </c>
      <c r="D176" s="68">
        <v>0</v>
      </c>
      <c r="E176" s="68">
        <v>0</v>
      </c>
      <c r="F176" s="68">
        <v>0</v>
      </c>
      <c r="G176" s="151" t="e">
        <f t="shared" si="79"/>
        <v>#DIV/0!</v>
      </c>
      <c r="H176" s="93" t="e">
        <f t="shared" si="78"/>
        <v>#DIV/0!</v>
      </c>
    </row>
    <row r="177" spans="1:8" x14ac:dyDescent="0.25">
      <c r="A177" s="67">
        <v>424</v>
      </c>
      <c r="B177" s="97" t="s">
        <v>91</v>
      </c>
      <c r="C177" s="77">
        <f>C178</f>
        <v>0</v>
      </c>
      <c r="D177" s="77">
        <f t="shared" ref="D177:F177" si="80">D178</f>
        <v>0</v>
      </c>
      <c r="E177" s="77">
        <f t="shared" si="80"/>
        <v>0</v>
      </c>
      <c r="F177" s="77">
        <f t="shared" si="80"/>
        <v>0</v>
      </c>
      <c r="G177" s="151" t="e">
        <f t="shared" si="79"/>
        <v>#DIV/0!</v>
      </c>
      <c r="H177" s="93" t="e">
        <f t="shared" si="78"/>
        <v>#DIV/0!</v>
      </c>
    </row>
    <row r="178" spans="1:8" x14ac:dyDescent="0.25">
      <c r="A178" s="74">
        <v>4241</v>
      </c>
      <c r="B178" s="96" t="s">
        <v>91</v>
      </c>
      <c r="C178" s="68">
        <v>0</v>
      </c>
      <c r="D178" s="71">
        <v>0</v>
      </c>
      <c r="E178" s="71">
        <v>0</v>
      </c>
      <c r="F178" s="71">
        <v>0</v>
      </c>
      <c r="G178" s="151" t="e">
        <f t="shared" si="79"/>
        <v>#DIV/0!</v>
      </c>
      <c r="H178" s="93" t="e">
        <f t="shared" si="78"/>
        <v>#DIV/0!</v>
      </c>
    </row>
  </sheetData>
  <mergeCells count="3">
    <mergeCell ref="A1:H1"/>
    <mergeCell ref="A3:B3"/>
    <mergeCell ref="A38:B3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E17" sqref="E17"/>
    </sheetView>
  </sheetViews>
  <sheetFormatPr defaultRowHeight="15" x14ac:dyDescent="0.25"/>
  <cols>
    <col min="1" max="1" width="44" style="200" customWidth="1"/>
    <col min="2" max="2" width="21.7109375" style="200" customWidth="1"/>
    <col min="3" max="4" width="15.28515625" style="200" customWidth="1"/>
    <col min="5" max="5" width="21.7109375" style="200" customWidth="1"/>
    <col min="6" max="6" width="11.85546875" style="200" customWidth="1"/>
    <col min="7" max="7" width="11.28515625" style="200" customWidth="1"/>
    <col min="8" max="16384" width="9.140625" style="200"/>
  </cols>
  <sheetData>
    <row r="1" spans="1:7" ht="18" customHeight="1" x14ac:dyDescent="0.25">
      <c r="A1" s="201"/>
      <c r="B1" s="201"/>
      <c r="C1" s="201"/>
      <c r="D1" s="201"/>
      <c r="E1" s="201"/>
      <c r="F1" s="201"/>
    </row>
    <row r="2" spans="1:7" ht="18" x14ac:dyDescent="0.25">
      <c r="A2" s="201"/>
      <c r="B2" s="201"/>
      <c r="C2" s="201"/>
      <c r="D2" s="201"/>
      <c r="E2" s="202"/>
      <c r="F2" s="202"/>
    </row>
    <row r="3" spans="1:7" ht="15.75" x14ac:dyDescent="0.25">
      <c r="A3" s="276" t="s">
        <v>217</v>
      </c>
      <c r="B3" s="277"/>
      <c r="C3" s="277"/>
      <c r="D3" s="277"/>
      <c r="E3" s="277"/>
      <c r="F3" s="277"/>
    </row>
    <row r="4" spans="1:7" ht="15.75" x14ac:dyDescent="0.25">
      <c r="A4" s="214"/>
      <c r="B4" s="215"/>
      <c r="C4" s="215"/>
      <c r="D4" s="215"/>
      <c r="E4" s="215"/>
      <c r="F4" s="215"/>
    </row>
    <row r="5" spans="1:7" ht="15.75" x14ac:dyDescent="0.25">
      <c r="A5" s="214"/>
      <c r="B5" s="215"/>
      <c r="C5" s="215"/>
      <c r="D5" s="215"/>
      <c r="E5" s="215"/>
      <c r="F5" s="215"/>
    </row>
    <row r="6" spans="1:7" ht="18" x14ac:dyDescent="0.25">
      <c r="A6" s="201"/>
      <c r="B6" s="201"/>
      <c r="C6" s="201"/>
      <c r="D6" s="201"/>
      <c r="E6" s="202"/>
      <c r="F6" s="202"/>
    </row>
    <row r="7" spans="1:7" ht="27.75" customHeight="1" x14ac:dyDescent="0.25">
      <c r="A7" s="213" t="s">
        <v>191</v>
      </c>
      <c r="B7" s="180" t="s">
        <v>228</v>
      </c>
      <c r="C7" s="180" t="s">
        <v>235</v>
      </c>
      <c r="D7" s="180" t="s">
        <v>236</v>
      </c>
      <c r="E7" s="180" t="s">
        <v>231</v>
      </c>
      <c r="F7" s="181" t="s">
        <v>202</v>
      </c>
      <c r="G7" s="181" t="s">
        <v>232</v>
      </c>
    </row>
    <row r="8" spans="1:7" ht="15" customHeight="1" x14ac:dyDescent="0.25">
      <c r="A8" s="212">
        <v>1</v>
      </c>
      <c r="B8" s="216">
        <v>2</v>
      </c>
      <c r="C8" s="216">
        <v>3</v>
      </c>
      <c r="D8" s="216">
        <v>4</v>
      </c>
      <c r="E8" s="216">
        <v>5</v>
      </c>
      <c r="F8" s="187">
        <v>6</v>
      </c>
      <c r="G8" s="173">
        <v>7</v>
      </c>
    </row>
    <row r="9" spans="1:7" ht="15.75" customHeight="1" x14ac:dyDescent="0.25">
      <c r="A9" s="203" t="s">
        <v>209</v>
      </c>
      <c r="B9" s="204">
        <f>B10</f>
        <v>489529.1</v>
      </c>
      <c r="C9" s="204">
        <f t="shared" ref="C9:E9" si="0">C10</f>
        <v>965777.33</v>
      </c>
      <c r="D9" s="204">
        <f t="shared" si="0"/>
        <v>0</v>
      </c>
      <c r="E9" s="204">
        <f t="shared" si="0"/>
        <v>659983.6</v>
      </c>
      <c r="F9" s="217">
        <f>E9/B9*100</f>
        <v>134.82009547542731</v>
      </c>
      <c r="G9" s="218">
        <f>E9/C9*100</f>
        <v>68.337035825846101</v>
      </c>
    </row>
    <row r="10" spans="1:7" ht="15.75" customHeight="1" x14ac:dyDescent="0.25">
      <c r="A10" s="203" t="s">
        <v>210</v>
      </c>
      <c r="B10" s="204">
        <f>B11+B13+B15</f>
        <v>489529.1</v>
      </c>
      <c r="C10" s="204">
        <f t="shared" ref="C10:E10" si="1">C11+C13+C15</f>
        <v>965777.33</v>
      </c>
      <c r="D10" s="204">
        <f t="shared" si="1"/>
        <v>0</v>
      </c>
      <c r="E10" s="204">
        <f t="shared" si="1"/>
        <v>659983.6</v>
      </c>
      <c r="F10" s="217">
        <f t="shared" ref="F10:F16" si="2">E10/B10*100</f>
        <v>134.82009547542731</v>
      </c>
      <c r="G10" s="218">
        <f t="shared" ref="G10:G16" si="3">E10/C10*100</f>
        <v>68.337035825846101</v>
      </c>
    </row>
    <row r="11" spans="1:7" x14ac:dyDescent="0.25">
      <c r="A11" s="205" t="s">
        <v>211</v>
      </c>
      <c r="B11" s="206">
        <f>B12</f>
        <v>436706.1</v>
      </c>
      <c r="C11" s="206">
        <f t="shared" ref="C11:E11" si="4">C12</f>
        <v>872637.5</v>
      </c>
      <c r="D11" s="206">
        <f t="shared" si="4"/>
        <v>0</v>
      </c>
      <c r="E11" s="206">
        <f t="shared" si="4"/>
        <v>566467.46</v>
      </c>
      <c r="F11" s="217">
        <f t="shared" si="2"/>
        <v>129.71365868257851</v>
      </c>
      <c r="G11" s="218">
        <f t="shared" si="3"/>
        <v>64.914407185114086</v>
      </c>
    </row>
    <row r="12" spans="1:7" x14ac:dyDescent="0.25">
      <c r="A12" s="207" t="s">
        <v>212</v>
      </c>
      <c r="B12" s="208">
        <v>436706.1</v>
      </c>
      <c r="C12" s="209">
        <v>872637.5</v>
      </c>
      <c r="D12" s="209">
        <v>0</v>
      </c>
      <c r="E12" s="209">
        <v>566467.46</v>
      </c>
      <c r="F12" s="217">
        <f t="shared" si="2"/>
        <v>129.71365868257851</v>
      </c>
      <c r="G12" s="218">
        <f t="shared" si="3"/>
        <v>64.914407185114086</v>
      </c>
    </row>
    <row r="13" spans="1:7" x14ac:dyDescent="0.25">
      <c r="A13" s="210" t="s">
        <v>213</v>
      </c>
      <c r="B13" s="206">
        <f>B14</f>
        <v>714.14</v>
      </c>
      <c r="C13" s="206">
        <f t="shared" ref="C13:E13" si="5">C14</f>
        <v>15192.23</v>
      </c>
      <c r="D13" s="206">
        <f t="shared" si="5"/>
        <v>0</v>
      </c>
      <c r="E13" s="206">
        <f t="shared" si="5"/>
        <v>19369.099999999999</v>
      </c>
      <c r="F13" s="217">
        <f t="shared" si="2"/>
        <v>2712.2272943680509</v>
      </c>
      <c r="G13" s="218">
        <f t="shared" si="3"/>
        <v>127.49346211846451</v>
      </c>
    </row>
    <row r="14" spans="1:7" x14ac:dyDescent="0.25">
      <c r="A14" s="207" t="s">
        <v>214</v>
      </c>
      <c r="B14" s="208">
        <v>714.14</v>
      </c>
      <c r="C14" s="209">
        <v>15192.23</v>
      </c>
      <c r="D14" s="209">
        <v>0</v>
      </c>
      <c r="E14" s="209">
        <v>19369.099999999999</v>
      </c>
      <c r="F14" s="217">
        <f t="shared" si="2"/>
        <v>2712.2272943680509</v>
      </c>
      <c r="G14" s="218">
        <f t="shared" si="3"/>
        <v>127.49346211846451</v>
      </c>
    </row>
    <row r="15" spans="1:7" x14ac:dyDescent="0.25">
      <c r="A15" s="210" t="s">
        <v>215</v>
      </c>
      <c r="B15" s="206">
        <f>B16</f>
        <v>52108.86</v>
      </c>
      <c r="C15" s="206">
        <f t="shared" ref="C15:E15" si="6">C16</f>
        <v>77947.600000000006</v>
      </c>
      <c r="D15" s="206">
        <f t="shared" si="6"/>
        <v>0</v>
      </c>
      <c r="E15" s="206">
        <f t="shared" si="6"/>
        <v>74147.039999999994</v>
      </c>
      <c r="F15" s="217">
        <f t="shared" si="2"/>
        <v>142.29257750025619</v>
      </c>
      <c r="G15" s="218">
        <f t="shared" si="3"/>
        <v>95.124211649877594</v>
      </c>
    </row>
    <row r="16" spans="1:7" ht="15" customHeight="1" x14ac:dyDescent="0.25">
      <c r="A16" s="211" t="s">
        <v>216</v>
      </c>
      <c r="B16" s="208">
        <v>52108.86</v>
      </c>
      <c r="C16" s="209">
        <v>77947.600000000006</v>
      </c>
      <c r="D16" s="209">
        <v>0</v>
      </c>
      <c r="E16" s="209">
        <v>74147.039999999994</v>
      </c>
      <c r="F16" s="217">
        <f t="shared" si="2"/>
        <v>142.29257750025619</v>
      </c>
      <c r="G16" s="218">
        <f t="shared" si="3"/>
        <v>95.124211649877594</v>
      </c>
    </row>
  </sheetData>
  <mergeCells count="1">
    <mergeCell ref="A3:F3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557"/>
  <sheetViews>
    <sheetView topLeftCell="A203" zoomScaleNormal="100" workbookViewId="0">
      <selection activeCell="D94" sqref="D94"/>
    </sheetView>
  </sheetViews>
  <sheetFormatPr defaultColWidth="11.42578125" defaultRowHeight="12.75" x14ac:dyDescent="0.2"/>
  <cols>
    <col min="1" max="1" width="20.28515625" style="43" customWidth="1"/>
    <col min="2" max="2" width="35.5703125" style="44" customWidth="1"/>
    <col min="3" max="3" width="21.7109375" style="45" customWidth="1"/>
    <col min="4" max="5" width="15.7109375" style="45" customWidth="1"/>
    <col min="6" max="6" width="21.7109375" style="45" customWidth="1"/>
    <col min="7" max="8" width="11.140625" style="225" customWidth="1"/>
    <col min="9" max="11" width="11.42578125" style="1"/>
    <col min="12" max="16" width="12.7109375" style="1" customWidth="1"/>
    <col min="17" max="249" width="11.42578125" style="1"/>
    <col min="250" max="250" width="12.7109375" style="1" customWidth="1"/>
    <col min="251" max="251" width="35.5703125" style="1" customWidth="1"/>
    <col min="252" max="252" width="11.5703125" style="1" customWidth="1"/>
    <col min="253" max="253" width="10.42578125" style="1" customWidth="1"/>
    <col min="254" max="254" width="11.5703125" style="1" customWidth="1"/>
    <col min="255" max="255" width="10.140625" style="1" customWidth="1"/>
    <col min="256" max="256" width="9.85546875" style="1" customWidth="1"/>
    <col min="257" max="257" width="6.85546875" style="1" customWidth="1"/>
    <col min="258" max="258" width="10.28515625" style="1" customWidth="1"/>
    <col min="259" max="259" width="4.85546875" style="1" customWidth="1"/>
    <col min="260" max="260" width="8.28515625" style="1" customWidth="1"/>
    <col min="261" max="261" width="6.42578125" style="1" customWidth="1"/>
    <col min="262" max="262" width="11.7109375" style="1" bestFit="1" customWidth="1"/>
    <col min="263" max="263" width="11.42578125" style="1"/>
    <col min="264" max="264" width="11.5703125" style="1" customWidth="1"/>
    <col min="265" max="505" width="11.42578125" style="1"/>
    <col min="506" max="506" width="12.7109375" style="1" customWidth="1"/>
    <col min="507" max="507" width="35.5703125" style="1" customWidth="1"/>
    <col min="508" max="508" width="11.5703125" style="1" customWidth="1"/>
    <col min="509" max="509" width="10.42578125" style="1" customWidth="1"/>
    <col min="510" max="510" width="11.5703125" style="1" customWidth="1"/>
    <col min="511" max="511" width="10.140625" style="1" customWidth="1"/>
    <col min="512" max="512" width="9.85546875" style="1" customWidth="1"/>
    <col min="513" max="513" width="6.85546875" style="1" customWidth="1"/>
    <col min="514" max="514" width="10.28515625" style="1" customWidth="1"/>
    <col min="515" max="515" width="4.85546875" style="1" customWidth="1"/>
    <col min="516" max="516" width="8.28515625" style="1" customWidth="1"/>
    <col min="517" max="517" width="6.42578125" style="1" customWidth="1"/>
    <col min="518" max="518" width="11.7109375" style="1" bestFit="1" customWidth="1"/>
    <col min="519" max="519" width="11.42578125" style="1"/>
    <col min="520" max="520" width="11.5703125" style="1" customWidth="1"/>
    <col min="521" max="761" width="11.42578125" style="1"/>
    <col min="762" max="762" width="12.7109375" style="1" customWidth="1"/>
    <col min="763" max="763" width="35.5703125" style="1" customWidth="1"/>
    <col min="764" max="764" width="11.5703125" style="1" customWidth="1"/>
    <col min="765" max="765" width="10.42578125" style="1" customWidth="1"/>
    <col min="766" max="766" width="11.5703125" style="1" customWidth="1"/>
    <col min="767" max="767" width="10.140625" style="1" customWidth="1"/>
    <col min="768" max="768" width="9.85546875" style="1" customWidth="1"/>
    <col min="769" max="769" width="6.85546875" style="1" customWidth="1"/>
    <col min="770" max="770" width="10.28515625" style="1" customWidth="1"/>
    <col min="771" max="771" width="4.85546875" style="1" customWidth="1"/>
    <col min="772" max="772" width="8.28515625" style="1" customWidth="1"/>
    <col min="773" max="773" width="6.42578125" style="1" customWidth="1"/>
    <col min="774" max="774" width="11.7109375" style="1" bestFit="1" customWidth="1"/>
    <col min="775" max="775" width="11.42578125" style="1"/>
    <col min="776" max="776" width="11.5703125" style="1" customWidth="1"/>
    <col min="777" max="1017" width="11.42578125" style="1"/>
    <col min="1018" max="1018" width="12.7109375" style="1" customWidth="1"/>
    <col min="1019" max="1019" width="35.5703125" style="1" customWidth="1"/>
    <col min="1020" max="1020" width="11.5703125" style="1" customWidth="1"/>
    <col min="1021" max="1021" width="10.42578125" style="1" customWidth="1"/>
    <col min="1022" max="1022" width="11.5703125" style="1" customWidth="1"/>
    <col min="1023" max="1023" width="10.140625" style="1" customWidth="1"/>
    <col min="1024" max="1024" width="9.85546875" style="1" customWidth="1"/>
    <col min="1025" max="1025" width="6.85546875" style="1" customWidth="1"/>
    <col min="1026" max="1026" width="10.28515625" style="1" customWidth="1"/>
    <col min="1027" max="1027" width="4.85546875" style="1" customWidth="1"/>
    <col min="1028" max="1028" width="8.28515625" style="1" customWidth="1"/>
    <col min="1029" max="1029" width="6.42578125" style="1" customWidth="1"/>
    <col min="1030" max="1030" width="11.7109375" style="1" bestFit="1" customWidth="1"/>
    <col min="1031" max="1031" width="11.42578125" style="1"/>
    <col min="1032" max="1032" width="11.5703125" style="1" customWidth="1"/>
    <col min="1033" max="1273" width="11.42578125" style="1"/>
    <col min="1274" max="1274" width="12.7109375" style="1" customWidth="1"/>
    <col min="1275" max="1275" width="35.5703125" style="1" customWidth="1"/>
    <col min="1276" max="1276" width="11.5703125" style="1" customWidth="1"/>
    <col min="1277" max="1277" width="10.42578125" style="1" customWidth="1"/>
    <col min="1278" max="1278" width="11.5703125" style="1" customWidth="1"/>
    <col min="1279" max="1279" width="10.140625" style="1" customWidth="1"/>
    <col min="1280" max="1280" width="9.85546875" style="1" customWidth="1"/>
    <col min="1281" max="1281" width="6.85546875" style="1" customWidth="1"/>
    <col min="1282" max="1282" width="10.28515625" style="1" customWidth="1"/>
    <col min="1283" max="1283" width="4.85546875" style="1" customWidth="1"/>
    <col min="1284" max="1284" width="8.28515625" style="1" customWidth="1"/>
    <col min="1285" max="1285" width="6.42578125" style="1" customWidth="1"/>
    <col min="1286" max="1286" width="11.7109375" style="1" bestFit="1" customWidth="1"/>
    <col min="1287" max="1287" width="11.42578125" style="1"/>
    <col min="1288" max="1288" width="11.5703125" style="1" customWidth="1"/>
    <col min="1289" max="1529" width="11.42578125" style="1"/>
    <col min="1530" max="1530" width="12.7109375" style="1" customWidth="1"/>
    <col min="1531" max="1531" width="35.5703125" style="1" customWidth="1"/>
    <col min="1532" max="1532" width="11.5703125" style="1" customWidth="1"/>
    <col min="1533" max="1533" width="10.42578125" style="1" customWidth="1"/>
    <col min="1534" max="1534" width="11.5703125" style="1" customWidth="1"/>
    <col min="1535" max="1535" width="10.140625" style="1" customWidth="1"/>
    <col min="1536" max="1536" width="9.85546875" style="1" customWidth="1"/>
    <col min="1537" max="1537" width="6.85546875" style="1" customWidth="1"/>
    <col min="1538" max="1538" width="10.28515625" style="1" customWidth="1"/>
    <col min="1539" max="1539" width="4.85546875" style="1" customWidth="1"/>
    <col min="1540" max="1540" width="8.28515625" style="1" customWidth="1"/>
    <col min="1541" max="1541" width="6.42578125" style="1" customWidth="1"/>
    <col min="1542" max="1542" width="11.7109375" style="1" bestFit="1" customWidth="1"/>
    <col min="1543" max="1543" width="11.42578125" style="1"/>
    <col min="1544" max="1544" width="11.5703125" style="1" customWidth="1"/>
    <col min="1545" max="1785" width="11.42578125" style="1"/>
    <col min="1786" max="1786" width="12.7109375" style="1" customWidth="1"/>
    <col min="1787" max="1787" width="35.5703125" style="1" customWidth="1"/>
    <col min="1788" max="1788" width="11.5703125" style="1" customWidth="1"/>
    <col min="1789" max="1789" width="10.42578125" style="1" customWidth="1"/>
    <col min="1790" max="1790" width="11.5703125" style="1" customWidth="1"/>
    <col min="1791" max="1791" width="10.140625" style="1" customWidth="1"/>
    <col min="1792" max="1792" width="9.85546875" style="1" customWidth="1"/>
    <col min="1793" max="1793" width="6.85546875" style="1" customWidth="1"/>
    <col min="1794" max="1794" width="10.28515625" style="1" customWidth="1"/>
    <col min="1795" max="1795" width="4.85546875" style="1" customWidth="1"/>
    <col min="1796" max="1796" width="8.28515625" style="1" customWidth="1"/>
    <col min="1797" max="1797" width="6.42578125" style="1" customWidth="1"/>
    <col min="1798" max="1798" width="11.7109375" style="1" bestFit="1" customWidth="1"/>
    <col min="1799" max="1799" width="11.42578125" style="1"/>
    <col min="1800" max="1800" width="11.5703125" style="1" customWidth="1"/>
    <col min="1801" max="2041" width="11.42578125" style="1"/>
    <col min="2042" max="2042" width="12.7109375" style="1" customWidth="1"/>
    <col min="2043" max="2043" width="35.5703125" style="1" customWidth="1"/>
    <col min="2044" max="2044" width="11.5703125" style="1" customWidth="1"/>
    <col min="2045" max="2045" width="10.42578125" style="1" customWidth="1"/>
    <col min="2046" max="2046" width="11.5703125" style="1" customWidth="1"/>
    <col min="2047" max="2047" width="10.140625" style="1" customWidth="1"/>
    <col min="2048" max="2048" width="9.85546875" style="1" customWidth="1"/>
    <col min="2049" max="2049" width="6.85546875" style="1" customWidth="1"/>
    <col min="2050" max="2050" width="10.28515625" style="1" customWidth="1"/>
    <col min="2051" max="2051" width="4.85546875" style="1" customWidth="1"/>
    <col min="2052" max="2052" width="8.28515625" style="1" customWidth="1"/>
    <col min="2053" max="2053" width="6.42578125" style="1" customWidth="1"/>
    <col min="2054" max="2054" width="11.7109375" style="1" bestFit="1" customWidth="1"/>
    <col min="2055" max="2055" width="11.42578125" style="1"/>
    <col min="2056" max="2056" width="11.5703125" style="1" customWidth="1"/>
    <col min="2057" max="2297" width="11.42578125" style="1"/>
    <col min="2298" max="2298" width="12.7109375" style="1" customWidth="1"/>
    <col min="2299" max="2299" width="35.5703125" style="1" customWidth="1"/>
    <col min="2300" max="2300" width="11.5703125" style="1" customWidth="1"/>
    <col min="2301" max="2301" width="10.42578125" style="1" customWidth="1"/>
    <col min="2302" max="2302" width="11.5703125" style="1" customWidth="1"/>
    <col min="2303" max="2303" width="10.140625" style="1" customWidth="1"/>
    <col min="2304" max="2304" width="9.85546875" style="1" customWidth="1"/>
    <col min="2305" max="2305" width="6.85546875" style="1" customWidth="1"/>
    <col min="2306" max="2306" width="10.28515625" style="1" customWidth="1"/>
    <col min="2307" max="2307" width="4.85546875" style="1" customWidth="1"/>
    <col min="2308" max="2308" width="8.28515625" style="1" customWidth="1"/>
    <col min="2309" max="2309" width="6.42578125" style="1" customWidth="1"/>
    <col min="2310" max="2310" width="11.7109375" style="1" bestFit="1" customWidth="1"/>
    <col min="2311" max="2311" width="11.42578125" style="1"/>
    <col min="2312" max="2312" width="11.5703125" style="1" customWidth="1"/>
    <col min="2313" max="2553" width="11.42578125" style="1"/>
    <col min="2554" max="2554" width="12.7109375" style="1" customWidth="1"/>
    <col min="2555" max="2555" width="35.5703125" style="1" customWidth="1"/>
    <col min="2556" max="2556" width="11.5703125" style="1" customWidth="1"/>
    <col min="2557" max="2557" width="10.42578125" style="1" customWidth="1"/>
    <col min="2558" max="2558" width="11.5703125" style="1" customWidth="1"/>
    <col min="2559" max="2559" width="10.140625" style="1" customWidth="1"/>
    <col min="2560" max="2560" width="9.85546875" style="1" customWidth="1"/>
    <col min="2561" max="2561" width="6.85546875" style="1" customWidth="1"/>
    <col min="2562" max="2562" width="10.28515625" style="1" customWidth="1"/>
    <col min="2563" max="2563" width="4.85546875" style="1" customWidth="1"/>
    <col min="2564" max="2564" width="8.28515625" style="1" customWidth="1"/>
    <col min="2565" max="2565" width="6.42578125" style="1" customWidth="1"/>
    <col min="2566" max="2566" width="11.7109375" style="1" bestFit="1" customWidth="1"/>
    <col min="2567" max="2567" width="11.42578125" style="1"/>
    <col min="2568" max="2568" width="11.5703125" style="1" customWidth="1"/>
    <col min="2569" max="2809" width="11.42578125" style="1"/>
    <col min="2810" max="2810" width="12.7109375" style="1" customWidth="1"/>
    <col min="2811" max="2811" width="35.5703125" style="1" customWidth="1"/>
    <col min="2812" max="2812" width="11.5703125" style="1" customWidth="1"/>
    <col min="2813" max="2813" width="10.42578125" style="1" customWidth="1"/>
    <col min="2814" max="2814" width="11.5703125" style="1" customWidth="1"/>
    <col min="2815" max="2815" width="10.140625" style="1" customWidth="1"/>
    <col min="2816" max="2816" width="9.85546875" style="1" customWidth="1"/>
    <col min="2817" max="2817" width="6.85546875" style="1" customWidth="1"/>
    <col min="2818" max="2818" width="10.28515625" style="1" customWidth="1"/>
    <col min="2819" max="2819" width="4.85546875" style="1" customWidth="1"/>
    <col min="2820" max="2820" width="8.28515625" style="1" customWidth="1"/>
    <col min="2821" max="2821" width="6.42578125" style="1" customWidth="1"/>
    <col min="2822" max="2822" width="11.7109375" style="1" bestFit="1" customWidth="1"/>
    <col min="2823" max="2823" width="11.42578125" style="1"/>
    <col min="2824" max="2824" width="11.5703125" style="1" customWidth="1"/>
    <col min="2825" max="3065" width="11.42578125" style="1"/>
    <col min="3066" max="3066" width="12.7109375" style="1" customWidth="1"/>
    <col min="3067" max="3067" width="35.5703125" style="1" customWidth="1"/>
    <col min="3068" max="3068" width="11.5703125" style="1" customWidth="1"/>
    <col min="3069" max="3069" width="10.42578125" style="1" customWidth="1"/>
    <col min="3070" max="3070" width="11.5703125" style="1" customWidth="1"/>
    <col min="3071" max="3071" width="10.140625" style="1" customWidth="1"/>
    <col min="3072" max="3072" width="9.85546875" style="1" customWidth="1"/>
    <col min="3073" max="3073" width="6.85546875" style="1" customWidth="1"/>
    <col min="3074" max="3074" width="10.28515625" style="1" customWidth="1"/>
    <col min="3075" max="3075" width="4.85546875" style="1" customWidth="1"/>
    <col min="3076" max="3076" width="8.28515625" style="1" customWidth="1"/>
    <col min="3077" max="3077" width="6.42578125" style="1" customWidth="1"/>
    <col min="3078" max="3078" width="11.7109375" style="1" bestFit="1" customWidth="1"/>
    <col min="3079" max="3079" width="11.42578125" style="1"/>
    <col min="3080" max="3080" width="11.5703125" style="1" customWidth="1"/>
    <col min="3081" max="3321" width="11.42578125" style="1"/>
    <col min="3322" max="3322" width="12.7109375" style="1" customWidth="1"/>
    <col min="3323" max="3323" width="35.5703125" style="1" customWidth="1"/>
    <col min="3324" max="3324" width="11.5703125" style="1" customWidth="1"/>
    <col min="3325" max="3325" width="10.42578125" style="1" customWidth="1"/>
    <col min="3326" max="3326" width="11.5703125" style="1" customWidth="1"/>
    <col min="3327" max="3327" width="10.140625" style="1" customWidth="1"/>
    <col min="3328" max="3328" width="9.85546875" style="1" customWidth="1"/>
    <col min="3329" max="3329" width="6.85546875" style="1" customWidth="1"/>
    <col min="3330" max="3330" width="10.28515625" style="1" customWidth="1"/>
    <col min="3331" max="3331" width="4.85546875" style="1" customWidth="1"/>
    <col min="3332" max="3332" width="8.28515625" style="1" customWidth="1"/>
    <col min="3333" max="3333" width="6.42578125" style="1" customWidth="1"/>
    <col min="3334" max="3334" width="11.7109375" style="1" bestFit="1" customWidth="1"/>
    <col min="3335" max="3335" width="11.42578125" style="1"/>
    <col min="3336" max="3336" width="11.5703125" style="1" customWidth="1"/>
    <col min="3337" max="3577" width="11.42578125" style="1"/>
    <col min="3578" max="3578" width="12.7109375" style="1" customWidth="1"/>
    <col min="3579" max="3579" width="35.5703125" style="1" customWidth="1"/>
    <col min="3580" max="3580" width="11.5703125" style="1" customWidth="1"/>
    <col min="3581" max="3581" width="10.42578125" style="1" customWidth="1"/>
    <col min="3582" max="3582" width="11.5703125" style="1" customWidth="1"/>
    <col min="3583" max="3583" width="10.140625" style="1" customWidth="1"/>
    <col min="3584" max="3584" width="9.85546875" style="1" customWidth="1"/>
    <col min="3585" max="3585" width="6.85546875" style="1" customWidth="1"/>
    <col min="3586" max="3586" width="10.28515625" style="1" customWidth="1"/>
    <col min="3587" max="3587" width="4.85546875" style="1" customWidth="1"/>
    <col min="3588" max="3588" width="8.28515625" style="1" customWidth="1"/>
    <col min="3589" max="3589" width="6.42578125" style="1" customWidth="1"/>
    <col min="3590" max="3590" width="11.7109375" style="1" bestFit="1" customWidth="1"/>
    <col min="3591" max="3591" width="11.42578125" style="1"/>
    <col min="3592" max="3592" width="11.5703125" style="1" customWidth="1"/>
    <col min="3593" max="3833" width="11.42578125" style="1"/>
    <col min="3834" max="3834" width="12.7109375" style="1" customWidth="1"/>
    <col min="3835" max="3835" width="35.5703125" style="1" customWidth="1"/>
    <col min="3836" max="3836" width="11.5703125" style="1" customWidth="1"/>
    <col min="3837" max="3837" width="10.42578125" style="1" customWidth="1"/>
    <col min="3838" max="3838" width="11.5703125" style="1" customWidth="1"/>
    <col min="3839" max="3839" width="10.140625" style="1" customWidth="1"/>
    <col min="3840" max="3840" width="9.85546875" style="1" customWidth="1"/>
    <col min="3841" max="3841" width="6.85546875" style="1" customWidth="1"/>
    <col min="3842" max="3842" width="10.28515625" style="1" customWidth="1"/>
    <col min="3843" max="3843" width="4.85546875" style="1" customWidth="1"/>
    <col min="3844" max="3844" width="8.28515625" style="1" customWidth="1"/>
    <col min="3845" max="3845" width="6.42578125" style="1" customWidth="1"/>
    <col min="3846" max="3846" width="11.7109375" style="1" bestFit="1" customWidth="1"/>
    <col min="3847" max="3847" width="11.42578125" style="1"/>
    <col min="3848" max="3848" width="11.5703125" style="1" customWidth="1"/>
    <col min="3849" max="4089" width="11.42578125" style="1"/>
    <col min="4090" max="4090" width="12.7109375" style="1" customWidth="1"/>
    <col min="4091" max="4091" width="35.5703125" style="1" customWidth="1"/>
    <col min="4092" max="4092" width="11.5703125" style="1" customWidth="1"/>
    <col min="4093" max="4093" width="10.42578125" style="1" customWidth="1"/>
    <col min="4094" max="4094" width="11.5703125" style="1" customWidth="1"/>
    <col min="4095" max="4095" width="10.140625" style="1" customWidth="1"/>
    <col min="4096" max="4096" width="9.85546875" style="1" customWidth="1"/>
    <col min="4097" max="4097" width="6.85546875" style="1" customWidth="1"/>
    <col min="4098" max="4098" width="10.28515625" style="1" customWidth="1"/>
    <col min="4099" max="4099" width="4.85546875" style="1" customWidth="1"/>
    <col min="4100" max="4100" width="8.28515625" style="1" customWidth="1"/>
    <col min="4101" max="4101" width="6.42578125" style="1" customWidth="1"/>
    <col min="4102" max="4102" width="11.7109375" style="1" bestFit="1" customWidth="1"/>
    <col min="4103" max="4103" width="11.42578125" style="1"/>
    <col min="4104" max="4104" width="11.5703125" style="1" customWidth="1"/>
    <col min="4105" max="4345" width="11.42578125" style="1"/>
    <col min="4346" max="4346" width="12.7109375" style="1" customWidth="1"/>
    <col min="4347" max="4347" width="35.5703125" style="1" customWidth="1"/>
    <col min="4348" max="4348" width="11.5703125" style="1" customWidth="1"/>
    <col min="4349" max="4349" width="10.42578125" style="1" customWidth="1"/>
    <col min="4350" max="4350" width="11.5703125" style="1" customWidth="1"/>
    <col min="4351" max="4351" width="10.140625" style="1" customWidth="1"/>
    <col min="4352" max="4352" width="9.85546875" style="1" customWidth="1"/>
    <col min="4353" max="4353" width="6.85546875" style="1" customWidth="1"/>
    <col min="4354" max="4354" width="10.28515625" style="1" customWidth="1"/>
    <col min="4355" max="4355" width="4.85546875" style="1" customWidth="1"/>
    <col min="4356" max="4356" width="8.28515625" style="1" customWidth="1"/>
    <col min="4357" max="4357" width="6.42578125" style="1" customWidth="1"/>
    <col min="4358" max="4358" width="11.7109375" style="1" bestFit="1" customWidth="1"/>
    <col min="4359" max="4359" width="11.42578125" style="1"/>
    <col min="4360" max="4360" width="11.5703125" style="1" customWidth="1"/>
    <col min="4361" max="4601" width="11.42578125" style="1"/>
    <col min="4602" max="4602" width="12.7109375" style="1" customWidth="1"/>
    <col min="4603" max="4603" width="35.5703125" style="1" customWidth="1"/>
    <col min="4604" max="4604" width="11.5703125" style="1" customWidth="1"/>
    <col min="4605" max="4605" width="10.42578125" style="1" customWidth="1"/>
    <col min="4606" max="4606" width="11.5703125" style="1" customWidth="1"/>
    <col min="4607" max="4607" width="10.140625" style="1" customWidth="1"/>
    <col min="4608" max="4608" width="9.85546875" style="1" customWidth="1"/>
    <col min="4609" max="4609" width="6.85546875" style="1" customWidth="1"/>
    <col min="4610" max="4610" width="10.28515625" style="1" customWidth="1"/>
    <col min="4611" max="4611" width="4.85546875" style="1" customWidth="1"/>
    <col min="4612" max="4612" width="8.28515625" style="1" customWidth="1"/>
    <col min="4613" max="4613" width="6.42578125" style="1" customWidth="1"/>
    <col min="4614" max="4614" width="11.7109375" style="1" bestFit="1" customWidth="1"/>
    <col min="4615" max="4615" width="11.42578125" style="1"/>
    <col min="4616" max="4616" width="11.5703125" style="1" customWidth="1"/>
    <col min="4617" max="4857" width="11.42578125" style="1"/>
    <col min="4858" max="4858" width="12.7109375" style="1" customWidth="1"/>
    <col min="4859" max="4859" width="35.5703125" style="1" customWidth="1"/>
    <col min="4860" max="4860" width="11.5703125" style="1" customWidth="1"/>
    <col min="4861" max="4861" width="10.42578125" style="1" customWidth="1"/>
    <col min="4862" max="4862" width="11.5703125" style="1" customWidth="1"/>
    <col min="4863" max="4863" width="10.140625" style="1" customWidth="1"/>
    <col min="4864" max="4864" width="9.85546875" style="1" customWidth="1"/>
    <col min="4865" max="4865" width="6.85546875" style="1" customWidth="1"/>
    <col min="4866" max="4866" width="10.28515625" style="1" customWidth="1"/>
    <col min="4867" max="4867" width="4.85546875" style="1" customWidth="1"/>
    <col min="4868" max="4868" width="8.28515625" style="1" customWidth="1"/>
    <col min="4869" max="4869" width="6.42578125" style="1" customWidth="1"/>
    <col min="4870" max="4870" width="11.7109375" style="1" bestFit="1" customWidth="1"/>
    <col min="4871" max="4871" width="11.42578125" style="1"/>
    <col min="4872" max="4872" width="11.5703125" style="1" customWidth="1"/>
    <col min="4873" max="5113" width="11.42578125" style="1"/>
    <col min="5114" max="5114" width="12.7109375" style="1" customWidth="1"/>
    <col min="5115" max="5115" width="35.5703125" style="1" customWidth="1"/>
    <col min="5116" max="5116" width="11.5703125" style="1" customWidth="1"/>
    <col min="5117" max="5117" width="10.42578125" style="1" customWidth="1"/>
    <col min="5118" max="5118" width="11.5703125" style="1" customWidth="1"/>
    <col min="5119" max="5119" width="10.140625" style="1" customWidth="1"/>
    <col min="5120" max="5120" width="9.85546875" style="1" customWidth="1"/>
    <col min="5121" max="5121" width="6.85546875" style="1" customWidth="1"/>
    <col min="5122" max="5122" width="10.28515625" style="1" customWidth="1"/>
    <col min="5123" max="5123" width="4.85546875" style="1" customWidth="1"/>
    <col min="5124" max="5124" width="8.28515625" style="1" customWidth="1"/>
    <col min="5125" max="5125" width="6.42578125" style="1" customWidth="1"/>
    <col min="5126" max="5126" width="11.7109375" style="1" bestFit="1" customWidth="1"/>
    <col min="5127" max="5127" width="11.42578125" style="1"/>
    <col min="5128" max="5128" width="11.5703125" style="1" customWidth="1"/>
    <col min="5129" max="5369" width="11.42578125" style="1"/>
    <col min="5370" max="5370" width="12.7109375" style="1" customWidth="1"/>
    <col min="5371" max="5371" width="35.5703125" style="1" customWidth="1"/>
    <col min="5372" max="5372" width="11.5703125" style="1" customWidth="1"/>
    <col min="5373" max="5373" width="10.42578125" style="1" customWidth="1"/>
    <col min="5374" max="5374" width="11.5703125" style="1" customWidth="1"/>
    <col min="5375" max="5375" width="10.140625" style="1" customWidth="1"/>
    <col min="5376" max="5376" width="9.85546875" style="1" customWidth="1"/>
    <col min="5377" max="5377" width="6.85546875" style="1" customWidth="1"/>
    <col min="5378" max="5378" width="10.28515625" style="1" customWidth="1"/>
    <col min="5379" max="5379" width="4.85546875" style="1" customWidth="1"/>
    <col min="5380" max="5380" width="8.28515625" style="1" customWidth="1"/>
    <col min="5381" max="5381" width="6.42578125" style="1" customWidth="1"/>
    <col min="5382" max="5382" width="11.7109375" style="1" bestFit="1" customWidth="1"/>
    <col min="5383" max="5383" width="11.42578125" style="1"/>
    <col min="5384" max="5384" width="11.5703125" style="1" customWidth="1"/>
    <col min="5385" max="5625" width="11.42578125" style="1"/>
    <col min="5626" max="5626" width="12.7109375" style="1" customWidth="1"/>
    <col min="5627" max="5627" width="35.5703125" style="1" customWidth="1"/>
    <col min="5628" max="5628" width="11.5703125" style="1" customWidth="1"/>
    <col min="5629" max="5629" width="10.42578125" style="1" customWidth="1"/>
    <col min="5630" max="5630" width="11.5703125" style="1" customWidth="1"/>
    <col min="5631" max="5631" width="10.140625" style="1" customWidth="1"/>
    <col min="5632" max="5632" width="9.85546875" style="1" customWidth="1"/>
    <col min="5633" max="5633" width="6.85546875" style="1" customWidth="1"/>
    <col min="5634" max="5634" width="10.28515625" style="1" customWidth="1"/>
    <col min="5635" max="5635" width="4.85546875" style="1" customWidth="1"/>
    <col min="5636" max="5636" width="8.28515625" style="1" customWidth="1"/>
    <col min="5637" max="5637" width="6.42578125" style="1" customWidth="1"/>
    <col min="5638" max="5638" width="11.7109375" style="1" bestFit="1" customWidth="1"/>
    <col min="5639" max="5639" width="11.42578125" style="1"/>
    <col min="5640" max="5640" width="11.5703125" style="1" customWidth="1"/>
    <col min="5641" max="5881" width="11.42578125" style="1"/>
    <col min="5882" max="5882" width="12.7109375" style="1" customWidth="1"/>
    <col min="5883" max="5883" width="35.5703125" style="1" customWidth="1"/>
    <col min="5884" max="5884" width="11.5703125" style="1" customWidth="1"/>
    <col min="5885" max="5885" width="10.42578125" style="1" customWidth="1"/>
    <col min="5886" max="5886" width="11.5703125" style="1" customWidth="1"/>
    <col min="5887" max="5887" width="10.140625" style="1" customWidth="1"/>
    <col min="5888" max="5888" width="9.85546875" style="1" customWidth="1"/>
    <col min="5889" max="5889" width="6.85546875" style="1" customWidth="1"/>
    <col min="5890" max="5890" width="10.28515625" style="1" customWidth="1"/>
    <col min="5891" max="5891" width="4.85546875" style="1" customWidth="1"/>
    <col min="5892" max="5892" width="8.28515625" style="1" customWidth="1"/>
    <col min="5893" max="5893" width="6.42578125" style="1" customWidth="1"/>
    <col min="5894" max="5894" width="11.7109375" style="1" bestFit="1" customWidth="1"/>
    <col min="5895" max="5895" width="11.42578125" style="1"/>
    <col min="5896" max="5896" width="11.5703125" style="1" customWidth="1"/>
    <col min="5897" max="6137" width="11.42578125" style="1"/>
    <col min="6138" max="6138" width="12.7109375" style="1" customWidth="1"/>
    <col min="6139" max="6139" width="35.5703125" style="1" customWidth="1"/>
    <col min="6140" max="6140" width="11.5703125" style="1" customWidth="1"/>
    <col min="6141" max="6141" width="10.42578125" style="1" customWidth="1"/>
    <col min="6142" max="6142" width="11.5703125" style="1" customWidth="1"/>
    <col min="6143" max="6143" width="10.140625" style="1" customWidth="1"/>
    <col min="6144" max="6144" width="9.85546875" style="1" customWidth="1"/>
    <col min="6145" max="6145" width="6.85546875" style="1" customWidth="1"/>
    <col min="6146" max="6146" width="10.28515625" style="1" customWidth="1"/>
    <col min="6147" max="6147" width="4.85546875" style="1" customWidth="1"/>
    <col min="6148" max="6148" width="8.28515625" style="1" customWidth="1"/>
    <col min="6149" max="6149" width="6.42578125" style="1" customWidth="1"/>
    <col min="6150" max="6150" width="11.7109375" style="1" bestFit="1" customWidth="1"/>
    <col min="6151" max="6151" width="11.42578125" style="1"/>
    <col min="6152" max="6152" width="11.5703125" style="1" customWidth="1"/>
    <col min="6153" max="6393" width="11.42578125" style="1"/>
    <col min="6394" max="6394" width="12.7109375" style="1" customWidth="1"/>
    <col min="6395" max="6395" width="35.5703125" style="1" customWidth="1"/>
    <col min="6396" max="6396" width="11.5703125" style="1" customWidth="1"/>
    <col min="6397" max="6397" width="10.42578125" style="1" customWidth="1"/>
    <col min="6398" max="6398" width="11.5703125" style="1" customWidth="1"/>
    <col min="6399" max="6399" width="10.140625" style="1" customWidth="1"/>
    <col min="6400" max="6400" width="9.85546875" style="1" customWidth="1"/>
    <col min="6401" max="6401" width="6.85546875" style="1" customWidth="1"/>
    <col min="6402" max="6402" width="10.28515625" style="1" customWidth="1"/>
    <col min="6403" max="6403" width="4.85546875" style="1" customWidth="1"/>
    <col min="6404" max="6404" width="8.28515625" style="1" customWidth="1"/>
    <col min="6405" max="6405" width="6.42578125" style="1" customWidth="1"/>
    <col min="6406" max="6406" width="11.7109375" style="1" bestFit="1" customWidth="1"/>
    <col min="6407" max="6407" width="11.42578125" style="1"/>
    <col min="6408" max="6408" width="11.5703125" style="1" customWidth="1"/>
    <col min="6409" max="6649" width="11.42578125" style="1"/>
    <col min="6650" max="6650" width="12.7109375" style="1" customWidth="1"/>
    <col min="6651" max="6651" width="35.5703125" style="1" customWidth="1"/>
    <col min="6652" max="6652" width="11.5703125" style="1" customWidth="1"/>
    <col min="6653" max="6653" width="10.42578125" style="1" customWidth="1"/>
    <col min="6654" max="6654" width="11.5703125" style="1" customWidth="1"/>
    <col min="6655" max="6655" width="10.140625" style="1" customWidth="1"/>
    <col min="6656" max="6656" width="9.85546875" style="1" customWidth="1"/>
    <col min="6657" max="6657" width="6.85546875" style="1" customWidth="1"/>
    <col min="6658" max="6658" width="10.28515625" style="1" customWidth="1"/>
    <col min="6659" max="6659" width="4.85546875" style="1" customWidth="1"/>
    <col min="6660" max="6660" width="8.28515625" style="1" customWidth="1"/>
    <col min="6661" max="6661" width="6.42578125" style="1" customWidth="1"/>
    <col min="6662" max="6662" width="11.7109375" style="1" bestFit="1" customWidth="1"/>
    <col min="6663" max="6663" width="11.42578125" style="1"/>
    <col min="6664" max="6664" width="11.5703125" style="1" customWidth="1"/>
    <col min="6665" max="6905" width="11.42578125" style="1"/>
    <col min="6906" max="6906" width="12.7109375" style="1" customWidth="1"/>
    <col min="6907" max="6907" width="35.5703125" style="1" customWidth="1"/>
    <col min="6908" max="6908" width="11.5703125" style="1" customWidth="1"/>
    <col min="6909" max="6909" width="10.42578125" style="1" customWidth="1"/>
    <col min="6910" max="6910" width="11.5703125" style="1" customWidth="1"/>
    <col min="6911" max="6911" width="10.140625" style="1" customWidth="1"/>
    <col min="6912" max="6912" width="9.85546875" style="1" customWidth="1"/>
    <col min="6913" max="6913" width="6.85546875" style="1" customWidth="1"/>
    <col min="6914" max="6914" width="10.28515625" style="1" customWidth="1"/>
    <col min="6915" max="6915" width="4.85546875" style="1" customWidth="1"/>
    <col min="6916" max="6916" width="8.28515625" style="1" customWidth="1"/>
    <col min="6917" max="6917" width="6.42578125" style="1" customWidth="1"/>
    <col min="6918" max="6918" width="11.7109375" style="1" bestFit="1" customWidth="1"/>
    <col min="6919" max="6919" width="11.42578125" style="1"/>
    <col min="6920" max="6920" width="11.5703125" style="1" customWidth="1"/>
    <col min="6921" max="7161" width="11.42578125" style="1"/>
    <col min="7162" max="7162" width="12.7109375" style="1" customWidth="1"/>
    <col min="7163" max="7163" width="35.5703125" style="1" customWidth="1"/>
    <col min="7164" max="7164" width="11.5703125" style="1" customWidth="1"/>
    <col min="7165" max="7165" width="10.42578125" style="1" customWidth="1"/>
    <col min="7166" max="7166" width="11.5703125" style="1" customWidth="1"/>
    <col min="7167" max="7167" width="10.140625" style="1" customWidth="1"/>
    <col min="7168" max="7168" width="9.85546875" style="1" customWidth="1"/>
    <col min="7169" max="7169" width="6.85546875" style="1" customWidth="1"/>
    <col min="7170" max="7170" width="10.28515625" style="1" customWidth="1"/>
    <col min="7171" max="7171" width="4.85546875" style="1" customWidth="1"/>
    <col min="7172" max="7172" width="8.28515625" style="1" customWidth="1"/>
    <col min="7173" max="7173" width="6.42578125" style="1" customWidth="1"/>
    <col min="7174" max="7174" width="11.7109375" style="1" bestFit="1" customWidth="1"/>
    <col min="7175" max="7175" width="11.42578125" style="1"/>
    <col min="7176" max="7176" width="11.5703125" style="1" customWidth="1"/>
    <col min="7177" max="7417" width="11.42578125" style="1"/>
    <col min="7418" max="7418" width="12.7109375" style="1" customWidth="1"/>
    <col min="7419" max="7419" width="35.5703125" style="1" customWidth="1"/>
    <col min="7420" max="7420" width="11.5703125" style="1" customWidth="1"/>
    <col min="7421" max="7421" width="10.42578125" style="1" customWidth="1"/>
    <col min="7422" max="7422" width="11.5703125" style="1" customWidth="1"/>
    <col min="7423" max="7423" width="10.140625" style="1" customWidth="1"/>
    <col min="7424" max="7424" width="9.85546875" style="1" customWidth="1"/>
    <col min="7425" max="7425" width="6.85546875" style="1" customWidth="1"/>
    <col min="7426" max="7426" width="10.28515625" style="1" customWidth="1"/>
    <col min="7427" max="7427" width="4.85546875" style="1" customWidth="1"/>
    <col min="7428" max="7428" width="8.28515625" style="1" customWidth="1"/>
    <col min="7429" max="7429" width="6.42578125" style="1" customWidth="1"/>
    <col min="7430" max="7430" width="11.7109375" style="1" bestFit="1" customWidth="1"/>
    <col min="7431" max="7431" width="11.42578125" style="1"/>
    <col min="7432" max="7432" width="11.5703125" style="1" customWidth="1"/>
    <col min="7433" max="7673" width="11.42578125" style="1"/>
    <col min="7674" max="7674" width="12.7109375" style="1" customWidth="1"/>
    <col min="7675" max="7675" width="35.5703125" style="1" customWidth="1"/>
    <col min="7676" max="7676" width="11.5703125" style="1" customWidth="1"/>
    <col min="7677" max="7677" width="10.42578125" style="1" customWidth="1"/>
    <col min="7678" max="7678" width="11.5703125" style="1" customWidth="1"/>
    <col min="7679" max="7679" width="10.140625" style="1" customWidth="1"/>
    <col min="7680" max="7680" width="9.85546875" style="1" customWidth="1"/>
    <col min="7681" max="7681" width="6.85546875" style="1" customWidth="1"/>
    <col min="7682" max="7682" width="10.28515625" style="1" customWidth="1"/>
    <col min="7683" max="7683" width="4.85546875" style="1" customWidth="1"/>
    <col min="7684" max="7684" width="8.28515625" style="1" customWidth="1"/>
    <col min="7685" max="7685" width="6.42578125" style="1" customWidth="1"/>
    <col min="7686" max="7686" width="11.7109375" style="1" bestFit="1" customWidth="1"/>
    <col min="7687" max="7687" width="11.42578125" style="1"/>
    <col min="7688" max="7688" width="11.5703125" style="1" customWidth="1"/>
    <col min="7689" max="7929" width="11.42578125" style="1"/>
    <col min="7930" max="7930" width="12.7109375" style="1" customWidth="1"/>
    <col min="7931" max="7931" width="35.5703125" style="1" customWidth="1"/>
    <col min="7932" max="7932" width="11.5703125" style="1" customWidth="1"/>
    <col min="7933" max="7933" width="10.42578125" style="1" customWidth="1"/>
    <col min="7934" max="7934" width="11.5703125" style="1" customWidth="1"/>
    <col min="7935" max="7935" width="10.140625" style="1" customWidth="1"/>
    <col min="7936" max="7936" width="9.85546875" style="1" customWidth="1"/>
    <col min="7937" max="7937" width="6.85546875" style="1" customWidth="1"/>
    <col min="7938" max="7938" width="10.28515625" style="1" customWidth="1"/>
    <col min="7939" max="7939" width="4.85546875" style="1" customWidth="1"/>
    <col min="7940" max="7940" width="8.28515625" style="1" customWidth="1"/>
    <col min="7941" max="7941" width="6.42578125" style="1" customWidth="1"/>
    <col min="7942" max="7942" width="11.7109375" style="1" bestFit="1" customWidth="1"/>
    <col min="7943" max="7943" width="11.42578125" style="1"/>
    <col min="7944" max="7944" width="11.5703125" style="1" customWidth="1"/>
    <col min="7945" max="8185" width="11.42578125" style="1"/>
    <col min="8186" max="8186" width="12.7109375" style="1" customWidth="1"/>
    <col min="8187" max="8187" width="35.5703125" style="1" customWidth="1"/>
    <col min="8188" max="8188" width="11.5703125" style="1" customWidth="1"/>
    <col min="8189" max="8189" width="10.42578125" style="1" customWidth="1"/>
    <col min="8190" max="8190" width="11.5703125" style="1" customWidth="1"/>
    <col min="8191" max="8191" width="10.140625" style="1" customWidth="1"/>
    <col min="8192" max="8192" width="9.85546875" style="1" customWidth="1"/>
    <col min="8193" max="8193" width="6.85546875" style="1" customWidth="1"/>
    <col min="8194" max="8194" width="10.28515625" style="1" customWidth="1"/>
    <col min="8195" max="8195" width="4.85546875" style="1" customWidth="1"/>
    <col min="8196" max="8196" width="8.28515625" style="1" customWidth="1"/>
    <col min="8197" max="8197" width="6.42578125" style="1" customWidth="1"/>
    <col min="8198" max="8198" width="11.7109375" style="1" bestFit="1" customWidth="1"/>
    <col min="8199" max="8199" width="11.42578125" style="1"/>
    <col min="8200" max="8200" width="11.5703125" style="1" customWidth="1"/>
    <col min="8201" max="8441" width="11.42578125" style="1"/>
    <col min="8442" max="8442" width="12.7109375" style="1" customWidth="1"/>
    <col min="8443" max="8443" width="35.5703125" style="1" customWidth="1"/>
    <col min="8444" max="8444" width="11.5703125" style="1" customWidth="1"/>
    <col min="8445" max="8445" width="10.42578125" style="1" customWidth="1"/>
    <col min="8446" max="8446" width="11.5703125" style="1" customWidth="1"/>
    <col min="8447" max="8447" width="10.140625" style="1" customWidth="1"/>
    <col min="8448" max="8448" width="9.85546875" style="1" customWidth="1"/>
    <col min="8449" max="8449" width="6.85546875" style="1" customWidth="1"/>
    <col min="8450" max="8450" width="10.28515625" style="1" customWidth="1"/>
    <col min="8451" max="8451" width="4.85546875" style="1" customWidth="1"/>
    <col min="8452" max="8452" width="8.28515625" style="1" customWidth="1"/>
    <col min="8453" max="8453" width="6.42578125" style="1" customWidth="1"/>
    <col min="8454" max="8454" width="11.7109375" style="1" bestFit="1" customWidth="1"/>
    <col min="8455" max="8455" width="11.42578125" style="1"/>
    <col min="8456" max="8456" width="11.5703125" style="1" customWidth="1"/>
    <col min="8457" max="8697" width="11.42578125" style="1"/>
    <col min="8698" max="8698" width="12.7109375" style="1" customWidth="1"/>
    <col min="8699" max="8699" width="35.5703125" style="1" customWidth="1"/>
    <col min="8700" max="8700" width="11.5703125" style="1" customWidth="1"/>
    <col min="8701" max="8701" width="10.42578125" style="1" customWidth="1"/>
    <col min="8702" max="8702" width="11.5703125" style="1" customWidth="1"/>
    <col min="8703" max="8703" width="10.140625" style="1" customWidth="1"/>
    <col min="8704" max="8704" width="9.85546875" style="1" customWidth="1"/>
    <col min="8705" max="8705" width="6.85546875" style="1" customWidth="1"/>
    <col min="8706" max="8706" width="10.28515625" style="1" customWidth="1"/>
    <col min="8707" max="8707" width="4.85546875" style="1" customWidth="1"/>
    <col min="8708" max="8708" width="8.28515625" style="1" customWidth="1"/>
    <col min="8709" max="8709" width="6.42578125" style="1" customWidth="1"/>
    <col min="8710" max="8710" width="11.7109375" style="1" bestFit="1" customWidth="1"/>
    <col min="8711" max="8711" width="11.42578125" style="1"/>
    <col min="8712" max="8712" width="11.5703125" style="1" customWidth="1"/>
    <col min="8713" max="8953" width="11.42578125" style="1"/>
    <col min="8954" max="8954" width="12.7109375" style="1" customWidth="1"/>
    <col min="8955" max="8955" width="35.5703125" style="1" customWidth="1"/>
    <col min="8956" max="8956" width="11.5703125" style="1" customWidth="1"/>
    <col min="8957" max="8957" width="10.42578125" style="1" customWidth="1"/>
    <col min="8958" max="8958" width="11.5703125" style="1" customWidth="1"/>
    <col min="8959" max="8959" width="10.140625" style="1" customWidth="1"/>
    <col min="8960" max="8960" width="9.85546875" style="1" customWidth="1"/>
    <col min="8961" max="8961" width="6.85546875" style="1" customWidth="1"/>
    <col min="8962" max="8962" width="10.28515625" style="1" customWidth="1"/>
    <col min="8963" max="8963" width="4.85546875" style="1" customWidth="1"/>
    <col min="8964" max="8964" width="8.28515625" style="1" customWidth="1"/>
    <col min="8965" max="8965" width="6.42578125" style="1" customWidth="1"/>
    <col min="8966" max="8966" width="11.7109375" style="1" bestFit="1" customWidth="1"/>
    <col min="8967" max="8967" width="11.42578125" style="1"/>
    <col min="8968" max="8968" width="11.5703125" style="1" customWidth="1"/>
    <col min="8969" max="9209" width="11.42578125" style="1"/>
    <col min="9210" max="9210" width="12.7109375" style="1" customWidth="1"/>
    <col min="9211" max="9211" width="35.5703125" style="1" customWidth="1"/>
    <col min="9212" max="9212" width="11.5703125" style="1" customWidth="1"/>
    <col min="9213" max="9213" width="10.42578125" style="1" customWidth="1"/>
    <col min="9214" max="9214" width="11.5703125" style="1" customWidth="1"/>
    <col min="9215" max="9215" width="10.140625" style="1" customWidth="1"/>
    <col min="9216" max="9216" width="9.85546875" style="1" customWidth="1"/>
    <col min="9217" max="9217" width="6.85546875" style="1" customWidth="1"/>
    <col min="9218" max="9218" width="10.28515625" style="1" customWidth="1"/>
    <col min="9219" max="9219" width="4.85546875" style="1" customWidth="1"/>
    <col min="9220" max="9220" width="8.28515625" style="1" customWidth="1"/>
    <col min="9221" max="9221" width="6.42578125" style="1" customWidth="1"/>
    <col min="9222" max="9222" width="11.7109375" style="1" bestFit="1" customWidth="1"/>
    <col min="9223" max="9223" width="11.42578125" style="1"/>
    <col min="9224" max="9224" width="11.5703125" style="1" customWidth="1"/>
    <col min="9225" max="9465" width="11.42578125" style="1"/>
    <col min="9466" max="9466" width="12.7109375" style="1" customWidth="1"/>
    <col min="9467" max="9467" width="35.5703125" style="1" customWidth="1"/>
    <col min="9468" max="9468" width="11.5703125" style="1" customWidth="1"/>
    <col min="9469" max="9469" width="10.42578125" style="1" customWidth="1"/>
    <col min="9470" max="9470" width="11.5703125" style="1" customWidth="1"/>
    <col min="9471" max="9471" width="10.140625" style="1" customWidth="1"/>
    <col min="9472" max="9472" width="9.85546875" style="1" customWidth="1"/>
    <col min="9473" max="9473" width="6.85546875" style="1" customWidth="1"/>
    <col min="9474" max="9474" width="10.28515625" style="1" customWidth="1"/>
    <col min="9475" max="9475" width="4.85546875" style="1" customWidth="1"/>
    <col min="9476" max="9476" width="8.28515625" style="1" customWidth="1"/>
    <col min="9477" max="9477" width="6.42578125" style="1" customWidth="1"/>
    <col min="9478" max="9478" width="11.7109375" style="1" bestFit="1" customWidth="1"/>
    <col min="9479" max="9479" width="11.42578125" style="1"/>
    <col min="9480" max="9480" width="11.5703125" style="1" customWidth="1"/>
    <col min="9481" max="9721" width="11.42578125" style="1"/>
    <col min="9722" max="9722" width="12.7109375" style="1" customWidth="1"/>
    <col min="9723" max="9723" width="35.5703125" style="1" customWidth="1"/>
    <col min="9724" max="9724" width="11.5703125" style="1" customWidth="1"/>
    <col min="9725" max="9725" width="10.42578125" style="1" customWidth="1"/>
    <col min="9726" max="9726" width="11.5703125" style="1" customWidth="1"/>
    <col min="9727" max="9727" width="10.140625" style="1" customWidth="1"/>
    <col min="9728" max="9728" width="9.85546875" style="1" customWidth="1"/>
    <col min="9729" max="9729" width="6.85546875" style="1" customWidth="1"/>
    <col min="9730" max="9730" width="10.28515625" style="1" customWidth="1"/>
    <col min="9731" max="9731" width="4.85546875" style="1" customWidth="1"/>
    <col min="9732" max="9732" width="8.28515625" style="1" customWidth="1"/>
    <col min="9733" max="9733" width="6.42578125" style="1" customWidth="1"/>
    <col min="9734" max="9734" width="11.7109375" style="1" bestFit="1" customWidth="1"/>
    <col min="9735" max="9735" width="11.42578125" style="1"/>
    <col min="9736" max="9736" width="11.5703125" style="1" customWidth="1"/>
    <col min="9737" max="9977" width="11.42578125" style="1"/>
    <col min="9978" max="9978" width="12.7109375" style="1" customWidth="1"/>
    <col min="9979" max="9979" width="35.5703125" style="1" customWidth="1"/>
    <col min="9980" max="9980" width="11.5703125" style="1" customWidth="1"/>
    <col min="9981" max="9981" width="10.42578125" style="1" customWidth="1"/>
    <col min="9982" max="9982" width="11.5703125" style="1" customWidth="1"/>
    <col min="9983" max="9983" width="10.140625" style="1" customWidth="1"/>
    <col min="9984" max="9984" width="9.85546875" style="1" customWidth="1"/>
    <col min="9985" max="9985" width="6.85546875" style="1" customWidth="1"/>
    <col min="9986" max="9986" width="10.28515625" style="1" customWidth="1"/>
    <col min="9987" max="9987" width="4.85546875" style="1" customWidth="1"/>
    <col min="9988" max="9988" width="8.28515625" style="1" customWidth="1"/>
    <col min="9989" max="9989" width="6.42578125" style="1" customWidth="1"/>
    <col min="9990" max="9990" width="11.7109375" style="1" bestFit="1" customWidth="1"/>
    <col min="9991" max="9991" width="11.42578125" style="1"/>
    <col min="9992" max="9992" width="11.5703125" style="1" customWidth="1"/>
    <col min="9993" max="10233" width="11.42578125" style="1"/>
    <col min="10234" max="10234" width="12.7109375" style="1" customWidth="1"/>
    <col min="10235" max="10235" width="35.5703125" style="1" customWidth="1"/>
    <col min="10236" max="10236" width="11.5703125" style="1" customWidth="1"/>
    <col min="10237" max="10237" width="10.42578125" style="1" customWidth="1"/>
    <col min="10238" max="10238" width="11.5703125" style="1" customWidth="1"/>
    <col min="10239" max="10239" width="10.140625" style="1" customWidth="1"/>
    <col min="10240" max="10240" width="9.85546875" style="1" customWidth="1"/>
    <col min="10241" max="10241" width="6.85546875" style="1" customWidth="1"/>
    <col min="10242" max="10242" width="10.28515625" style="1" customWidth="1"/>
    <col min="10243" max="10243" width="4.85546875" style="1" customWidth="1"/>
    <col min="10244" max="10244" width="8.28515625" style="1" customWidth="1"/>
    <col min="10245" max="10245" width="6.42578125" style="1" customWidth="1"/>
    <col min="10246" max="10246" width="11.7109375" style="1" bestFit="1" customWidth="1"/>
    <col min="10247" max="10247" width="11.42578125" style="1"/>
    <col min="10248" max="10248" width="11.5703125" style="1" customWidth="1"/>
    <col min="10249" max="10489" width="11.42578125" style="1"/>
    <col min="10490" max="10490" width="12.7109375" style="1" customWidth="1"/>
    <col min="10491" max="10491" width="35.5703125" style="1" customWidth="1"/>
    <col min="10492" max="10492" width="11.5703125" style="1" customWidth="1"/>
    <col min="10493" max="10493" width="10.42578125" style="1" customWidth="1"/>
    <col min="10494" max="10494" width="11.5703125" style="1" customWidth="1"/>
    <col min="10495" max="10495" width="10.140625" style="1" customWidth="1"/>
    <col min="10496" max="10496" width="9.85546875" style="1" customWidth="1"/>
    <col min="10497" max="10497" width="6.85546875" style="1" customWidth="1"/>
    <col min="10498" max="10498" width="10.28515625" style="1" customWidth="1"/>
    <col min="10499" max="10499" width="4.85546875" style="1" customWidth="1"/>
    <col min="10500" max="10500" width="8.28515625" style="1" customWidth="1"/>
    <col min="10501" max="10501" width="6.42578125" style="1" customWidth="1"/>
    <col min="10502" max="10502" width="11.7109375" style="1" bestFit="1" customWidth="1"/>
    <col min="10503" max="10503" width="11.42578125" style="1"/>
    <col min="10504" max="10504" width="11.5703125" style="1" customWidth="1"/>
    <col min="10505" max="10745" width="11.42578125" style="1"/>
    <col min="10746" max="10746" width="12.7109375" style="1" customWidth="1"/>
    <col min="10747" max="10747" width="35.5703125" style="1" customWidth="1"/>
    <col min="10748" max="10748" width="11.5703125" style="1" customWidth="1"/>
    <col min="10749" max="10749" width="10.42578125" style="1" customWidth="1"/>
    <col min="10750" max="10750" width="11.5703125" style="1" customWidth="1"/>
    <col min="10751" max="10751" width="10.140625" style="1" customWidth="1"/>
    <col min="10752" max="10752" width="9.85546875" style="1" customWidth="1"/>
    <col min="10753" max="10753" width="6.85546875" style="1" customWidth="1"/>
    <col min="10754" max="10754" width="10.28515625" style="1" customWidth="1"/>
    <col min="10755" max="10755" width="4.85546875" style="1" customWidth="1"/>
    <col min="10756" max="10756" width="8.28515625" style="1" customWidth="1"/>
    <col min="10757" max="10757" width="6.42578125" style="1" customWidth="1"/>
    <col min="10758" max="10758" width="11.7109375" style="1" bestFit="1" customWidth="1"/>
    <col min="10759" max="10759" width="11.42578125" style="1"/>
    <col min="10760" max="10760" width="11.5703125" style="1" customWidth="1"/>
    <col min="10761" max="11001" width="11.42578125" style="1"/>
    <col min="11002" max="11002" width="12.7109375" style="1" customWidth="1"/>
    <col min="11003" max="11003" width="35.5703125" style="1" customWidth="1"/>
    <col min="11004" max="11004" width="11.5703125" style="1" customWidth="1"/>
    <col min="11005" max="11005" width="10.42578125" style="1" customWidth="1"/>
    <col min="11006" max="11006" width="11.5703125" style="1" customWidth="1"/>
    <col min="11007" max="11007" width="10.140625" style="1" customWidth="1"/>
    <col min="11008" max="11008" width="9.85546875" style="1" customWidth="1"/>
    <col min="11009" max="11009" width="6.85546875" style="1" customWidth="1"/>
    <col min="11010" max="11010" width="10.28515625" style="1" customWidth="1"/>
    <col min="11011" max="11011" width="4.85546875" style="1" customWidth="1"/>
    <col min="11012" max="11012" width="8.28515625" style="1" customWidth="1"/>
    <col min="11013" max="11013" width="6.42578125" style="1" customWidth="1"/>
    <col min="11014" max="11014" width="11.7109375" style="1" bestFit="1" customWidth="1"/>
    <col min="11015" max="11015" width="11.42578125" style="1"/>
    <col min="11016" max="11016" width="11.5703125" style="1" customWidth="1"/>
    <col min="11017" max="11257" width="11.42578125" style="1"/>
    <col min="11258" max="11258" width="12.7109375" style="1" customWidth="1"/>
    <col min="11259" max="11259" width="35.5703125" style="1" customWidth="1"/>
    <col min="11260" max="11260" width="11.5703125" style="1" customWidth="1"/>
    <col min="11261" max="11261" width="10.42578125" style="1" customWidth="1"/>
    <col min="11262" max="11262" width="11.5703125" style="1" customWidth="1"/>
    <col min="11263" max="11263" width="10.140625" style="1" customWidth="1"/>
    <col min="11264" max="11264" width="9.85546875" style="1" customWidth="1"/>
    <col min="11265" max="11265" width="6.85546875" style="1" customWidth="1"/>
    <col min="11266" max="11266" width="10.28515625" style="1" customWidth="1"/>
    <col min="11267" max="11267" width="4.85546875" style="1" customWidth="1"/>
    <col min="11268" max="11268" width="8.28515625" style="1" customWidth="1"/>
    <col min="11269" max="11269" width="6.42578125" style="1" customWidth="1"/>
    <col min="11270" max="11270" width="11.7109375" style="1" bestFit="1" customWidth="1"/>
    <col min="11271" max="11271" width="11.42578125" style="1"/>
    <col min="11272" max="11272" width="11.5703125" style="1" customWidth="1"/>
    <col min="11273" max="11513" width="11.42578125" style="1"/>
    <col min="11514" max="11514" width="12.7109375" style="1" customWidth="1"/>
    <col min="11515" max="11515" width="35.5703125" style="1" customWidth="1"/>
    <col min="11516" max="11516" width="11.5703125" style="1" customWidth="1"/>
    <col min="11517" max="11517" width="10.42578125" style="1" customWidth="1"/>
    <col min="11518" max="11518" width="11.5703125" style="1" customWidth="1"/>
    <col min="11519" max="11519" width="10.140625" style="1" customWidth="1"/>
    <col min="11520" max="11520" width="9.85546875" style="1" customWidth="1"/>
    <col min="11521" max="11521" width="6.85546875" style="1" customWidth="1"/>
    <col min="11522" max="11522" width="10.28515625" style="1" customWidth="1"/>
    <col min="11523" max="11523" width="4.85546875" style="1" customWidth="1"/>
    <col min="11524" max="11524" width="8.28515625" style="1" customWidth="1"/>
    <col min="11525" max="11525" width="6.42578125" style="1" customWidth="1"/>
    <col min="11526" max="11526" width="11.7109375" style="1" bestFit="1" customWidth="1"/>
    <col min="11527" max="11527" width="11.42578125" style="1"/>
    <col min="11528" max="11528" width="11.5703125" style="1" customWidth="1"/>
    <col min="11529" max="11769" width="11.42578125" style="1"/>
    <col min="11770" max="11770" width="12.7109375" style="1" customWidth="1"/>
    <col min="11771" max="11771" width="35.5703125" style="1" customWidth="1"/>
    <col min="11772" max="11772" width="11.5703125" style="1" customWidth="1"/>
    <col min="11773" max="11773" width="10.42578125" style="1" customWidth="1"/>
    <col min="11774" max="11774" width="11.5703125" style="1" customWidth="1"/>
    <col min="11775" max="11775" width="10.140625" style="1" customWidth="1"/>
    <col min="11776" max="11776" width="9.85546875" style="1" customWidth="1"/>
    <col min="11777" max="11777" width="6.85546875" style="1" customWidth="1"/>
    <col min="11778" max="11778" width="10.28515625" style="1" customWidth="1"/>
    <col min="11779" max="11779" width="4.85546875" style="1" customWidth="1"/>
    <col min="11780" max="11780" width="8.28515625" style="1" customWidth="1"/>
    <col min="11781" max="11781" width="6.42578125" style="1" customWidth="1"/>
    <col min="11782" max="11782" width="11.7109375" style="1" bestFit="1" customWidth="1"/>
    <col min="11783" max="11783" width="11.42578125" style="1"/>
    <col min="11784" max="11784" width="11.5703125" style="1" customWidth="1"/>
    <col min="11785" max="12025" width="11.42578125" style="1"/>
    <col min="12026" max="12026" width="12.7109375" style="1" customWidth="1"/>
    <col min="12027" max="12027" width="35.5703125" style="1" customWidth="1"/>
    <col min="12028" max="12028" width="11.5703125" style="1" customWidth="1"/>
    <col min="12029" max="12029" width="10.42578125" style="1" customWidth="1"/>
    <col min="12030" max="12030" width="11.5703125" style="1" customWidth="1"/>
    <col min="12031" max="12031" width="10.140625" style="1" customWidth="1"/>
    <col min="12032" max="12032" width="9.85546875" style="1" customWidth="1"/>
    <col min="12033" max="12033" width="6.85546875" style="1" customWidth="1"/>
    <col min="12034" max="12034" width="10.28515625" style="1" customWidth="1"/>
    <col min="12035" max="12035" width="4.85546875" style="1" customWidth="1"/>
    <col min="12036" max="12036" width="8.28515625" style="1" customWidth="1"/>
    <col min="12037" max="12037" width="6.42578125" style="1" customWidth="1"/>
    <col min="12038" max="12038" width="11.7109375" style="1" bestFit="1" customWidth="1"/>
    <col min="12039" max="12039" width="11.42578125" style="1"/>
    <col min="12040" max="12040" width="11.5703125" style="1" customWidth="1"/>
    <col min="12041" max="12281" width="11.42578125" style="1"/>
    <col min="12282" max="12282" width="12.7109375" style="1" customWidth="1"/>
    <col min="12283" max="12283" width="35.5703125" style="1" customWidth="1"/>
    <col min="12284" max="12284" width="11.5703125" style="1" customWidth="1"/>
    <col min="12285" max="12285" width="10.42578125" style="1" customWidth="1"/>
    <col min="12286" max="12286" width="11.5703125" style="1" customWidth="1"/>
    <col min="12287" max="12287" width="10.140625" style="1" customWidth="1"/>
    <col min="12288" max="12288" width="9.85546875" style="1" customWidth="1"/>
    <col min="12289" max="12289" width="6.85546875" style="1" customWidth="1"/>
    <col min="12290" max="12290" width="10.28515625" style="1" customWidth="1"/>
    <col min="12291" max="12291" width="4.85546875" style="1" customWidth="1"/>
    <col min="12292" max="12292" width="8.28515625" style="1" customWidth="1"/>
    <col min="12293" max="12293" width="6.42578125" style="1" customWidth="1"/>
    <col min="12294" max="12294" width="11.7109375" style="1" bestFit="1" customWidth="1"/>
    <col min="12295" max="12295" width="11.42578125" style="1"/>
    <col min="12296" max="12296" width="11.5703125" style="1" customWidth="1"/>
    <col min="12297" max="12537" width="11.42578125" style="1"/>
    <col min="12538" max="12538" width="12.7109375" style="1" customWidth="1"/>
    <col min="12539" max="12539" width="35.5703125" style="1" customWidth="1"/>
    <col min="12540" max="12540" width="11.5703125" style="1" customWidth="1"/>
    <col min="12541" max="12541" width="10.42578125" style="1" customWidth="1"/>
    <col min="12542" max="12542" width="11.5703125" style="1" customWidth="1"/>
    <col min="12543" max="12543" width="10.140625" style="1" customWidth="1"/>
    <col min="12544" max="12544" width="9.85546875" style="1" customWidth="1"/>
    <col min="12545" max="12545" width="6.85546875" style="1" customWidth="1"/>
    <col min="12546" max="12546" width="10.28515625" style="1" customWidth="1"/>
    <col min="12547" max="12547" width="4.85546875" style="1" customWidth="1"/>
    <col min="12548" max="12548" width="8.28515625" style="1" customWidth="1"/>
    <col min="12549" max="12549" width="6.42578125" style="1" customWidth="1"/>
    <col min="12550" max="12550" width="11.7109375" style="1" bestFit="1" customWidth="1"/>
    <col min="12551" max="12551" width="11.42578125" style="1"/>
    <col min="12552" max="12552" width="11.5703125" style="1" customWidth="1"/>
    <col min="12553" max="12793" width="11.42578125" style="1"/>
    <col min="12794" max="12794" width="12.7109375" style="1" customWidth="1"/>
    <col min="12795" max="12795" width="35.5703125" style="1" customWidth="1"/>
    <col min="12796" max="12796" width="11.5703125" style="1" customWidth="1"/>
    <col min="12797" max="12797" width="10.42578125" style="1" customWidth="1"/>
    <col min="12798" max="12798" width="11.5703125" style="1" customWidth="1"/>
    <col min="12799" max="12799" width="10.140625" style="1" customWidth="1"/>
    <col min="12800" max="12800" width="9.85546875" style="1" customWidth="1"/>
    <col min="12801" max="12801" width="6.85546875" style="1" customWidth="1"/>
    <col min="12802" max="12802" width="10.28515625" style="1" customWidth="1"/>
    <col min="12803" max="12803" width="4.85546875" style="1" customWidth="1"/>
    <col min="12804" max="12804" width="8.28515625" style="1" customWidth="1"/>
    <col min="12805" max="12805" width="6.42578125" style="1" customWidth="1"/>
    <col min="12806" max="12806" width="11.7109375" style="1" bestFit="1" customWidth="1"/>
    <col min="12807" max="12807" width="11.42578125" style="1"/>
    <col min="12808" max="12808" width="11.5703125" style="1" customWidth="1"/>
    <col min="12809" max="13049" width="11.42578125" style="1"/>
    <col min="13050" max="13050" width="12.7109375" style="1" customWidth="1"/>
    <col min="13051" max="13051" width="35.5703125" style="1" customWidth="1"/>
    <col min="13052" max="13052" width="11.5703125" style="1" customWidth="1"/>
    <col min="13053" max="13053" width="10.42578125" style="1" customWidth="1"/>
    <col min="13054" max="13054" width="11.5703125" style="1" customWidth="1"/>
    <col min="13055" max="13055" width="10.140625" style="1" customWidth="1"/>
    <col min="13056" max="13056" width="9.85546875" style="1" customWidth="1"/>
    <col min="13057" max="13057" width="6.85546875" style="1" customWidth="1"/>
    <col min="13058" max="13058" width="10.28515625" style="1" customWidth="1"/>
    <col min="13059" max="13059" width="4.85546875" style="1" customWidth="1"/>
    <col min="13060" max="13060" width="8.28515625" style="1" customWidth="1"/>
    <col min="13061" max="13061" width="6.42578125" style="1" customWidth="1"/>
    <col min="13062" max="13062" width="11.7109375" style="1" bestFit="1" customWidth="1"/>
    <col min="13063" max="13063" width="11.42578125" style="1"/>
    <col min="13064" max="13064" width="11.5703125" style="1" customWidth="1"/>
    <col min="13065" max="13305" width="11.42578125" style="1"/>
    <col min="13306" max="13306" width="12.7109375" style="1" customWidth="1"/>
    <col min="13307" max="13307" width="35.5703125" style="1" customWidth="1"/>
    <col min="13308" max="13308" width="11.5703125" style="1" customWidth="1"/>
    <col min="13309" max="13309" width="10.42578125" style="1" customWidth="1"/>
    <col min="13310" max="13310" width="11.5703125" style="1" customWidth="1"/>
    <col min="13311" max="13311" width="10.140625" style="1" customWidth="1"/>
    <col min="13312" max="13312" width="9.85546875" style="1" customWidth="1"/>
    <col min="13313" max="13313" width="6.85546875" style="1" customWidth="1"/>
    <col min="13314" max="13314" width="10.28515625" style="1" customWidth="1"/>
    <col min="13315" max="13315" width="4.85546875" style="1" customWidth="1"/>
    <col min="13316" max="13316" width="8.28515625" style="1" customWidth="1"/>
    <col min="13317" max="13317" width="6.42578125" style="1" customWidth="1"/>
    <col min="13318" max="13318" width="11.7109375" style="1" bestFit="1" customWidth="1"/>
    <col min="13319" max="13319" width="11.42578125" style="1"/>
    <col min="13320" max="13320" width="11.5703125" style="1" customWidth="1"/>
    <col min="13321" max="13561" width="11.42578125" style="1"/>
    <col min="13562" max="13562" width="12.7109375" style="1" customWidth="1"/>
    <col min="13563" max="13563" width="35.5703125" style="1" customWidth="1"/>
    <col min="13564" max="13564" width="11.5703125" style="1" customWidth="1"/>
    <col min="13565" max="13565" width="10.42578125" style="1" customWidth="1"/>
    <col min="13566" max="13566" width="11.5703125" style="1" customWidth="1"/>
    <col min="13567" max="13567" width="10.140625" style="1" customWidth="1"/>
    <col min="13568" max="13568" width="9.85546875" style="1" customWidth="1"/>
    <col min="13569" max="13569" width="6.85546875" style="1" customWidth="1"/>
    <col min="13570" max="13570" width="10.28515625" style="1" customWidth="1"/>
    <col min="13571" max="13571" width="4.85546875" style="1" customWidth="1"/>
    <col min="13572" max="13572" width="8.28515625" style="1" customWidth="1"/>
    <col min="13573" max="13573" width="6.42578125" style="1" customWidth="1"/>
    <col min="13574" max="13574" width="11.7109375" style="1" bestFit="1" customWidth="1"/>
    <col min="13575" max="13575" width="11.42578125" style="1"/>
    <col min="13576" max="13576" width="11.5703125" style="1" customWidth="1"/>
    <col min="13577" max="13817" width="11.42578125" style="1"/>
    <col min="13818" max="13818" width="12.7109375" style="1" customWidth="1"/>
    <col min="13819" max="13819" width="35.5703125" style="1" customWidth="1"/>
    <col min="13820" max="13820" width="11.5703125" style="1" customWidth="1"/>
    <col min="13821" max="13821" width="10.42578125" style="1" customWidth="1"/>
    <col min="13822" max="13822" width="11.5703125" style="1" customWidth="1"/>
    <col min="13823" max="13823" width="10.140625" style="1" customWidth="1"/>
    <col min="13824" max="13824" width="9.85546875" style="1" customWidth="1"/>
    <col min="13825" max="13825" width="6.85546875" style="1" customWidth="1"/>
    <col min="13826" max="13826" width="10.28515625" style="1" customWidth="1"/>
    <col min="13827" max="13827" width="4.85546875" style="1" customWidth="1"/>
    <col min="13828" max="13828" width="8.28515625" style="1" customWidth="1"/>
    <col min="13829" max="13829" width="6.42578125" style="1" customWidth="1"/>
    <col min="13830" max="13830" width="11.7109375" style="1" bestFit="1" customWidth="1"/>
    <col min="13831" max="13831" width="11.42578125" style="1"/>
    <col min="13832" max="13832" width="11.5703125" style="1" customWidth="1"/>
    <col min="13833" max="14073" width="11.42578125" style="1"/>
    <col min="14074" max="14074" width="12.7109375" style="1" customWidth="1"/>
    <col min="14075" max="14075" width="35.5703125" style="1" customWidth="1"/>
    <col min="14076" max="14076" width="11.5703125" style="1" customWidth="1"/>
    <col min="14077" max="14077" width="10.42578125" style="1" customWidth="1"/>
    <col min="14078" max="14078" width="11.5703125" style="1" customWidth="1"/>
    <col min="14079" max="14079" width="10.140625" style="1" customWidth="1"/>
    <col min="14080" max="14080" width="9.85546875" style="1" customWidth="1"/>
    <col min="14081" max="14081" width="6.85546875" style="1" customWidth="1"/>
    <col min="14082" max="14082" width="10.28515625" style="1" customWidth="1"/>
    <col min="14083" max="14083" width="4.85546875" style="1" customWidth="1"/>
    <col min="14084" max="14084" width="8.28515625" style="1" customWidth="1"/>
    <col min="14085" max="14085" width="6.42578125" style="1" customWidth="1"/>
    <col min="14086" max="14086" width="11.7109375" style="1" bestFit="1" customWidth="1"/>
    <col min="14087" max="14087" width="11.42578125" style="1"/>
    <col min="14088" max="14088" width="11.5703125" style="1" customWidth="1"/>
    <col min="14089" max="14329" width="11.42578125" style="1"/>
    <col min="14330" max="14330" width="12.7109375" style="1" customWidth="1"/>
    <col min="14331" max="14331" width="35.5703125" style="1" customWidth="1"/>
    <col min="14332" max="14332" width="11.5703125" style="1" customWidth="1"/>
    <col min="14333" max="14333" width="10.42578125" style="1" customWidth="1"/>
    <col min="14334" max="14334" width="11.5703125" style="1" customWidth="1"/>
    <col min="14335" max="14335" width="10.140625" style="1" customWidth="1"/>
    <col min="14336" max="14336" width="9.85546875" style="1" customWidth="1"/>
    <col min="14337" max="14337" width="6.85546875" style="1" customWidth="1"/>
    <col min="14338" max="14338" width="10.28515625" style="1" customWidth="1"/>
    <col min="14339" max="14339" width="4.85546875" style="1" customWidth="1"/>
    <col min="14340" max="14340" width="8.28515625" style="1" customWidth="1"/>
    <col min="14341" max="14341" width="6.42578125" style="1" customWidth="1"/>
    <col min="14342" max="14342" width="11.7109375" style="1" bestFit="1" customWidth="1"/>
    <col min="14343" max="14343" width="11.42578125" style="1"/>
    <col min="14344" max="14344" width="11.5703125" style="1" customWidth="1"/>
    <col min="14345" max="14585" width="11.42578125" style="1"/>
    <col min="14586" max="14586" width="12.7109375" style="1" customWidth="1"/>
    <col min="14587" max="14587" width="35.5703125" style="1" customWidth="1"/>
    <col min="14588" max="14588" width="11.5703125" style="1" customWidth="1"/>
    <col min="14589" max="14589" width="10.42578125" style="1" customWidth="1"/>
    <col min="14590" max="14590" width="11.5703125" style="1" customWidth="1"/>
    <col min="14591" max="14591" width="10.140625" style="1" customWidth="1"/>
    <col min="14592" max="14592" width="9.85546875" style="1" customWidth="1"/>
    <col min="14593" max="14593" width="6.85546875" style="1" customWidth="1"/>
    <col min="14594" max="14594" width="10.28515625" style="1" customWidth="1"/>
    <col min="14595" max="14595" width="4.85546875" style="1" customWidth="1"/>
    <col min="14596" max="14596" width="8.28515625" style="1" customWidth="1"/>
    <col min="14597" max="14597" width="6.42578125" style="1" customWidth="1"/>
    <col min="14598" max="14598" width="11.7109375" style="1" bestFit="1" customWidth="1"/>
    <col min="14599" max="14599" width="11.42578125" style="1"/>
    <col min="14600" max="14600" width="11.5703125" style="1" customWidth="1"/>
    <col min="14601" max="14841" width="11.42578125" style="1"/>
    <col min="14842" max="14842" width="12.7109375" style="1" customWidth="1"/>
    <col min="14843" max="14843" width="35.5703125" style="1" customWidth="1"/>
    <col min="14844" max="14844" width="11.5703125" style="1" customWidth="1"/>
    <col min="14845" max="14845" width="10.42578125" style="1" customWidth="1"/>
    <col min="14846" max="14846" width="11.5703125" style="1" customWidth="1"/>
    <col min="14847" max="14847" width="10.140625" style="1" customWidth="1"/>
    <col min="14848" max="14848" width="9.85546875" style="1" customWidth="1"/>
    <col min="14849" max="14849" width="6.85546875" style="1" customWidth="1"/>
    <col min="14850" max="14850" width="10.28515625" style="1" customWidth="1"/>
    <col min="14851" max="14851" width="4.85546875" style="1" customWidth="1"/>
    <col min="14852" max="14852" width="8.28515625" style="1" customWidth="1"/>
    <col min="14853" max="14853" width="6.42578125" style="1" customWidth="1"/>
    <col min="14854" max="14854" width="11.7109375" style="1" bestFit="1" customWidth="1"/>
    <col min="14855" max="14855" width="11.42578125" style="1"/>
    <col min="14856" max="14856" width="11.5703125" style="1" customWidth="1"/>
    <col min="14857" max="15097" width="11.42578125" style="1"/>
    <col min="15098" max="15098" width="12.7109375" style="1" customWidth="1"/>
    <col min="15099" max="15099" width="35.5703125" style="1" customWidth="1"/>
    <col min="15100" max="15100" width="11.5703125" style="1" customWidth="1"/>
    <col min="15101" max="15101" width="10.42578125" style="1" customWidth="1"/>
    <col min="15102" max="15102" width="11.5703125" style="1" customWidth="1"/>
    <col min="15103" max="15103" width="10.140625" style="1" customWidth="1"/>
    <col min="15104" max="15104" width="9.85546875" style="1" customWidth="1"/>
    <col min="15105" max="15105" width="6.85546875" style="1" customWidth="1"/>
    <col min="15106" max="15106" width="10.28515625" style="1" customWidth="1"/>
    <col min="15107" max="15107" width="4.85546875" style="1" customWidth="1"/>
    <col min="15108" max="15108" width="8.28515625" style="1" customWidth="1"/>
    <col min="15109" max="15109" width="6.42578125" style="1" customWidth="1"/>
    <col min="15110" max="15110" width="11.7109375" style="1" bestFit="1" customWidth="1"/>
    <col min="15111" max="15111" width="11.42578125" style="1"/>
    <col min="15112" max="15112" width="11.5703125" style="1" customWidth="1"/>
    <col min="15113" max="15353" width="11.42578125" style="1"/>
    <col min="15354" max="15354" width="12.7109375" style="1" customWidth="1"/>
    <col min="15355" max="15355" width="35.5703125" style="1" customWidth="1"/>
    <col min="15356" max="15356" width="11.5703125" style="1" customWidth="1"/>
    <col min="15357" max="15357" width="10.42578125" style="1" customWidth="1"/>
    <col min="15358" max="15358" width="11.5703125" style="1" customWidth="1"/>
    <col min="15359" max="15359" width="10.140625" style="1" customWidth="1"/>
    <col min="15360" max="15360" width="9.85546875" style="1" customWidth="1"/>
    <col min="15361" max="15361" width="6.85546875" style="1" customWidth="1"/>
    <col min="15362" max="15362" width="10.28515625" style="1" customWidth="1"/>
    <col min="15363" max="15363" width="4.85546875" style="1" customWidth="1"/>
    <col min="15364" max="15364" width="8.28515625" style="1" customWidth="1"/>
    <col min="15365" max="15365" width="6.42578125" style="1" customWidth="1"/>
    <col min="15366" max="15366" width="11.7109375" style="1" bestFit="1" customWidth="1"/>
    <col min="15367" max="15367" width="11.42578125" style="1"/>
    <col min="15368" max="15368" width="11.5703125" style="1" customWidth="1"/>
    <col min="15369" max="15609" width="11.42578125" style="1"/>
    <col min="15610" max="15610" width="12.7109375" style="1" customWidth="1"/>
    <col min="15611" max="15611" width="35.5703125" style="1" customWidth="1"/>
    <col min="15612" max="15612" width="11.5703125" style="1" customWidth="1"/>
    <col min="15613" max="15613" width="10.42578125" style="1" customWidth="1"/>
    <col min="15614" max="15614" width="11.5703125" style="1" customWidth="1"/>
    <col min="15615" max="15615" width="10.140625" style="1" customWidth="1"/>
    <col min="15616" max="15616" width="9.85546875" style="1" customWidth="1"/>
    <col min="15617" max="15617" width="6.85546875" style="1" customWidth="1"/>
    <col min="15618" max="15618" width="10.28515625" style="1" customWidth="1"/>
    <col min="15619" max="15619" width="4.85546875" style="1" customWidth="1"/>
    <col min="15620" max="15620" width="8.28515625" style="1" customWidth="1"/>
    <col min="15621" max="15621" width="6.42578125" style="1" customWidth="1"/>
    <col min="15622" max="15622" width="11.7109375" style="1" bestFit="1" customWidth="1"/>
    <col min="15623" max="15623" width="11.42578125" style="1"/>
    <col min="15624" max="15624" width="11.5703125" style="1" customWidth="1"/>
    <col min="15625" max="15865" width="11.42578125" style="1"/>
    <col min="15866" max="15866" width="12.7109375" style="1" customWidth="1"/>
    <col min="15867" max="15867" width="35.5703125" style="1" customWidth="1"/>
    <col min="15868" max="15868" width="11.5703125" style="1" customWidth="1"/>
    <col min="15869" max="15869" width="10.42578125" style="1" customWidth="1"/>
    <col min="15870" max="15870" width="11.5703125" style="1" customWidth="1"/>
    <col min="15871" max="15871" width="10.140625" style="1" customWidth="1"/>
    <col min="15872" max="15872" width="9.85546875" style="1" customWidth="1"/>
    <col min="15873" max="15873" width="6.85546875" style="1" customWidth="1"/>
    <col min="15874" max="15874" width="10.28515625" style="1" customWidth="1"/>
    <col min="15875" max="15875" width="4.85546875" style="1" customWidth="1"/>
    <col min="15876" max="15876" width="8.28515625" style="1" customWidth="1"/>
    <col min="15877" max="15877" width="6.42578125" style="1" customWidth="1"/>
    <col min="15878" max="15878" width="11.7109375" style="1" bestFit="1" customWidth="1"/>
    <col min="15879" max="15879" width="11.42578125" style="1"/>
    <col min="15880" max="15880" width="11.5703125" style="1" customWidth="1"/>
    <col min="15881" max="16121" width="11.42578125" style="1"/>
    <col min="16122" max="16122" width="12.7109375" style="1" customWidth="1"/>
    <col min="16123" max="16123" width="35.5703125" style="1" customWidth="1"/>
    <col min="16124" max="16124" width="11.5703125" style="1" customWidth="1"/>
    <col min="16125" max="16125" width="10.42578125" style="1" customWidth="1"/>
    <col min="16126" max="16126" width="11.5703125" style="1" customWidth="1"/>
    <col min="16127" max="16127" width="10.140625" style="1" customWidth="1"/>
    <col min="16128" max="16128" width="9.85546875" style="1" customWidth="1"/>
    <col min="16129" max="16129" width="6.85546875" style="1" customWidth="1"/>
    <col min="16130" max="16130" width="10.28515625" style="1" customWidth="1"/>
    <col min="16131" max="16131" width="4.85546875" style="1" customWidth="1"/>
    <col min="16132" max="16132" width="8.28515625" style="1" customWidth="1"/>
    <col min="16133" max="16133" width="6.42578125" style="1" customWidth="1"/>
    <col min="16134" max="16134" width="11.7109375" style="1" bestFit="1" customWidth="1"/>
    <col min="16135" max="16135" width="11.42578125" style="1"/>
    <col min="16136" max="16136" width="11.5703125" style="1" customWidth="1"/>
    <col min="16137" max="16384" width="11.42578125" style="1"/>
  </cols>
  <sheetData>
    <row r="1" spans="1:17" ht="24.75" customHeight="1" x14ac:dyDescent="0.2">
      <c r="A1" s="279" t="s">
        <v>218</v>
      </c>
      <c r="B1" s="279"/>
      <c r="C1" s="279"/>
      <c r="D1" s="279"/>
      <c r="E1" s="279"/>
      <c r="F1" s="279"/>
      <c r="G1" s="279"/>
      <c r="H1" s="279"/>
      <c r="L1" s="280"/>
      <c r="M1" s="280"/>
      <c r="N1" s="280"/>
      <c r="O1" s="280"/>
      <c r="P1" s="280"/>
      <c r="Q1" s="2"/>
    </row>
    <row r="2" spans="1:17" ht="27" customHeight="1" x14ac:dyDescent="0.2">
      <c r="A2" s="285" t="s">
        <v>219</v>
      </c>
      <c r="B2" s="285"/>
      <c r="C2" s="285"/>
      <c r="D2" s="285"/>
      <c r="E2" s="285"/>
      <c r="F2" s="285"/>
      <c r="G2" s="285"/>
      <c r="H2" s="285"/>
      <c r="L2" s="154"/>
      <c r="M2" s="154"/>
      <c r="N2" s="154"/>
      <c r="O2" s="154"/>
      <c r="P2" s="154"/>
      <c r="Q2" s="2"/>
    </row>
    <row r="3" spans="1:17" s="3" customFormat="1" ht="27.75" customHeight="1" x14ac:dyDescent="0.2">
      <c r="A3" s="283" t="s">
        <v>191</v>
      </c>
      <c r="B3" s="284"/>
      <c r="C3" s="180" t="s">
        <v>228</v>
      </c>
      <c r="D3" s="180" t="s">
        <v>235</v>
      </c>
      <c r="E3" s="180" t="s">
        <v>236</v>
      </c>
      <c r="F3" s="180" t="s">
        <v>231</v>
      </c>
      <c r="G3" s="181" t="s">
        <v>188</v>
      </c>
      <c r="H3" s="181" t="s">
        <v>238</v>
      </c>
      <c r="L3" s="4"/>
      <c r="M3" s="4"/>
      <c r="N3" s="4"/>
      <c r="O3" s="4"/>
      <c r="P3" s="4"/>
      <c r="Q3" s="5"/>
    </row>
    <row r="4" spans="1:17" s="3" customFormat="1" ht="12" customHeight="1" x14ac:dyDescent="0.2">
      <c r="A4" s="219">
        <v>1</v>
      </c>
      <c r="B4" s="220">
        <v>2</v>
      </c>
      <c r="C4" s="221">
        <v>3</v>
      </c>
      <c r="D4" s="222">
        <v>4</v>
      </c>
      <c r="E4" s="222">
        <v>5</v>
      </c>
      <c r="F4" s="221">
        <v>6</v>
      </c>
      <c r="G4" s="221">
        <v>7</v>
      </c>
      <c r="H4" s="221">
        <v>8</v>
      </c>
      <c r="L4" s="4"/>
      <c r="M4" s="4"/>
      <c r="N4" s="4"/>
      <c r="O4" s="4"/>
      <c r="P4" s="4"/>
      <c r="Q4" s="5"/>
    </row>
    <row r="5" spans="1:17" s="3" customFormat="1" ht="13.5" customHeight="1" x14ac:dyDescent="0.2">
      <c r="A5" s="6" t="s">
        <v>0</v>
      </c>
      <c r="B5" s="7"/>
      <c r="C5" s="46">
        <f>C6</f>
        <v>0</v>
      </c>
      <c r="D5" s="46">
        <f t="shared" ref="D5:F9" si="0">D6</f>
        <v>0</v>
      </c>
      <c r="E5" s="46">
        <f t="shared" si="0"/>
        <v>0</v>
      </c>
      <c r="F5" s="46">
        <f t="shared" si="0"/>
        <v>0</v>
      </c>
      <c r="G5" s="224" t="e">
        <f>F5/C5*100</f>
        <v>#DIV/0!</v>
      </c>
      <c r="H5" s="224" t="e">
        <f>F5/D5*100</f>
        <v>#DIV/0!</v>
      </c>
      <c r="L5" s="8"/>
      <c r="M5" s="8"/>
      <c r="N5" s="8"/>
      <c r="O5" s="8"/>
      <c r="P5" s="8"/>
      <c r="Q5" s="9"/>
    </row>
    <row r="6" spans="1:17" s="3" customFormat="1" ht="21.75" customHeight="1" x14ac:dyDescent="0.2">
      <c r="A6" s="10" t="s">
        <v>1</v>
      </c>
      <c r="B6" s="11" t="s">
        <v>2</v>
      </c>
      <c r="C6" s="47">
        <f>C7</f>
        <v>0</v>
      </c>
      <c r="D6" s="47">
        <f t="shared" si="0"/>
        <v>0</v>
      </c>
      <c r="E6" s="47">
        <f t="shared" si="0"/>
        <v>0</v>
      </c>
      <c r="F6" s="62">
        <f t="shared" si="0"/>
        <v>0</v>
      </c>
      <c r="G6" s="223" t="e">
        <f t="shared" ref="G6:G47" si="1">F6/C6*100</f>
        <v>#DIV/0!</v>
      </c>
      <c r="H6" s="223" t="e">
        <f>F6/D6*100</f>
        <v>#DIV/0!</v>
      </c>
      <c r="L6" s="8"/>
      <c r="M6" s="8"/>
      <c r="N6" s="8"/>
      <c r="O6" s="8"/>
      <c r="P6" s="8"/>
      <c r="Q6" s="5"/>
    </row>
    <row r="7" spans="1:17" s="3" customFormat="1" ht="24.75" customHeight="1" x14ac:dyDescent="0.2">
      <c r="A7" s="12" t="s">
        <v>3</v>
      </c>
      <c r="B7" s="13" t="s">
        <v>4</v>
      </c>
      <c r="C7" s="48">
        <f>C8</f>
        <v>0</v>
      </c>
      <c r="D7" s="48">
        <f t="shared" si="0"/>
        <v>0</v>
      </c>
      <c r="E7" s="48">
        <f t="shared" si="0"/>
        <v>0</v>
      </c>
      <c r="F7" s="57">
        <f t="shared" si="0"/>
        <v>0</v>
      </c>
      <c r="G7" s="223" t="e">
        <f t="shared" si="1"/>
        <v>#DIV/0!</v>
      </c>
      <c r="H7" s="223" t="e">
        <f t="shared" ref="H7:H69" si="2">F7/D7*100</f>
        <v>#DIV/0!</v>
      </c>
      <c r="L7" s="8"/>
      <c r="M7" s="8"/>
      <c r="N7" s="8"/>
      <c r="O7" s="8"/>
      <c r="P7" s="8"/>
      <c r="Q7" s="5"/>
    </row>
    <row r="8" spans="1:17" s="3" customFormat="1" ht="15" customHeight="1" x14ac:dyDescent="0.2">
      <c r="A8" s="14" t="s">
        <v>5</v>
      </c>
      <c r="B8" s="15" t="s">
        <v>6</v>
      </c>
      <c r="C8" s="49">
        <f>C9</f>
        <v>0</v>
      </c>
      <c r="D8" s="49">
        <f t="shared" si="0"/>
        <v>0</v>
      </c>
      <c r="E8" s="49">
        <f t="shared" si="0"/>
        <v>0</v>
      </c>
      <c r="F8" s="49">
        <f t="shared" si="0"/>
        <v>0</v>
      </c>
      <c r="G8" s="223" t="e">
        <f t="shared" si="1"/>
        <v>#DIV/0!</v>
      </c>
      <c r="H8" s="223" t="e">
        <f t="shared" si="2"/>
        <v>#DIV/0!</v>
      </c>
      <c r="L8" s="8"/>
      <c r="M8" s="8"/>
      <c r="N8" s="8"/>
      <c r="O8" s="8"/>
      <c r="P8" s="8"/>
      <c r="Q8" s="5"/>
    </row>
    <row r="9" spans="1:17" s="3" customFormat="1" ht="12.75" customHeight="1" x14ac:dyDescent="0.2">
      <c r="A9" s="16">
        <v>3</v>
      </c>
      <c r="B9" s="17" t="s">
        <v>7</v>
      </c>
      <c r="C9" s="50">
        <f>C10</f>
        <v>0</v>
      </c>
      <c r="D9" s="50">
        <f t="shared" si="0"/>
        <v>0</v>
      </c>
      <c r="E9" s="50">
        <f t="shared" si="0"/>
        <v>0</v>
      </c>
      <c r="F9" s="50">
        <f t="shared" si="0"/>
        <v>0</v>
      </c>
      <c r="G9" s="223" t="e">
        <f t="shared" si="1"/>
        <v>#DIV/0!</v>
      </c>
      <c r="H9" s="223" t="e">
        <f t="shared" si="2"/>
        <v>#DIV/0!</v>
      </c>
      <c r="L9" s="8"/>
      <c r="M9" s="8"/>
      <c r="N9" s="8"/>
      <c r="O9" s="8"/>
      <c r="P9" s="8"/>
      <c r="Q9" s="5"/>
    </row>
    <row r="10" spans="1:17" s="3" customFormat="1" ht="12.75" customHeight="1" x14ac:dyDescent="0.2">
      <c r="A10" s="16">
        <v>32</v>
      </c>
      <c r="B10" s="17" t="s">
        <v>8</v>
      </c>
      <c r="C10" s="50">
        <f>C11+C12+C13</f>
        <v>0</v>
      </c>
      <c r="D10" s="50">
        <f t="shared" ref="D10:F10" si="3">D11+D12+D13</f>
        <v>0</v>
      </c>
      <c r="E10" s="50">
        <f t="shared" ref="E10" si="4">E11+E12+E13</f>
        <v>0</v>
      </c>
      <c r="F10" s="50">
        <f t="shared" si="3"/>
        <v>0</v>
      </c>
      <c r="G10" s="223" t="e">
        <f t="shared" si="1"/>
        <v>#DIV/0!</v>
      </c>
      <c r="H10" s="223" t="e">
        <f t="shared" si="2"/>
        <v>#DIV/0!</v>
      </c>
      <c r="L10" s="18"/>
      <c r="M10" s="18"/>
      <c r="N10" s="18"/>
      <c r="O10" s="18"/>
      <c r="P10" s="18"/>
      <c r="Q10" s="5"/>
    </row>
    <row r="11" spans="1:17" s="3" customFormat="1" ht="12.75" customHeight="1" x14ac:dyDescent="0.2">
      <c r="A11" s="19">
        <v>3222</v>
      </c>
      <c r="B11" s="20" t="s">
        <v>9</v>
      </c>
      <c r="C11" s="51">
        <v>0</v>
      </c>
      <c r="D11" s="51">
        <v>0</v>
      </c>
      <c r="E11" s="51">
        <v>0</v>
      </c>
      <c r="F11" s="52">
        <v>0</v>
      </c>
      <c r="G11" s="223" t="e">
        <f t="shared" si="1"/>
        <v>#DIV/0!</v>
      </c>
      <c r="H11" s="223" t="e">
        <f t="shared" si="2"/>
        <v>#DIV/0!</v>
      </c>
      <c r="L11" s="18"/>
      <c r="M11" s="18"/>
      <c r="N11" s="18"/>
      <c r="O11" s="18"/>
      <c r="P11" s="18"/>
      <c r="Q11" s="5"/>
    </row>
    <row r="12" spans="1:17" s="3" customFormat="1" ht="12.75" customHeight="1" x14ac:dyDescent="0.2">
      <c r="A12" s="19">
        <v>3222</v>
      </c>
      <c r="B12" s="20" t="s">
        <v>10</v>
      </c>
      <c r="C12" s="51">
        <v>0</v>
      </c>
      <c r="D12" s="51">
        <v>0</v>
      </c>
      <c r="E12" s="51">
        <v>0</v>
      </c>
      <c r="F12" s="52">
        <v>0</v>
      </c>
      <c r="G12" s="223" t="e">
        <f t="shared" si="1"/>
        <v>#DIV/0!</v>
      </c>
      <c r="H12" s="223" t="e">
        <f t="shared" si="2"/>
        <v>#DIV/0!</v>
      </c>
      <c r="L12" s="18"/>
      <c r="M12" s="18"/>
      <c r="N12" s="18"/>
      <c r="O12" s="18"/>
      <c r="P12" s="18"/>
      <c r="Q12" s="5"/>
    </row>
    <row r="13" spans="1:17" s="3" customFormat="1" ht="12.75" customHeight="1" x14ac:dyDescent="0.2">
      <c r="A13" s="19">
        <v>3299</v>
      </c>
      <c r="B13" s="20" t="s">
        <v>225</v>
      </c>
      <c r="C13" s="51">
        <v>0</v>
      </c>
      <c r="D13" s="51">
        <v>0</v>
      </c>
      <c r="E13" s="51">
        <v>0</v>
      </c>
      <c r="F13" s="52">
        <v>0</v>
      </c>
      <c r="G13" s="223" t="e">
        <f t="shared" si="1"/>
        <v>#DIV/0!</v>
      </c>
      <c r="H13" s="223" t="e">
        <f t="shared" si="2"/>
        <v>#DIV/0!</v>
      </c>
      <c r="L13" s="18"/>
      <c r="M13" s="18"/>
      <c r="N13" s="18"/>
      <c r="O13" s="18"/>
      <c r="P13" s="18"/>
      <c r="Q13" s="5"/>
    </row>
    <row r="14" spans="1:17" ht="14.25" customHeight="1" x14ac:dyDescent="0.2">
      <c r="A14" s="6" t="s">
        <v>11</v>
      </c>
      <c r="B14" s="7"/>
      <c r="C14" s="46">
        <f>C15</f>
        <v>23216.819999999996</v>
      </c>
      <c r="D14" s="53">
        <f t="shared" ref="D14:F14" si="5">D15</f>
        <v>37820</v>
      </c>
      <c r="E14" s="53">
        <f t="shared" si="5"/>
        <v>0</v>
      </c>
      <c r="F14" s="46">
        <f t="shared" si="5"/>
        <v>28012.569999999996</v>
      </c>
      <c r="G14" s="224">
        <f t="shared" si="1"/>
        <v>120.65636034564595</v>
      </c>
      <c r="H14" s="224">
        <f t="shared" si="2"/>
        <v>74.068138551031197</v>
      </c>
      <c r="L14" s="8"/>
      <c r="M14" s="8"/>
      <c r="N14" s="8"/>
      <c r="O14" s="8"/>
      <c r="P14" s="8"/>
      <c r="Q14" s="9"/>
    </row>
    <row r="15" spans="1:17" ht="37.5" customHeight="1" x14ac:dyDescent="0.2">
      <c r="A15" s="21" t="s">
        <v>12</v>
      </c>
      <c r="B15" s="11" t="s">
        <v>13</v>
      </c>
      <c r="C15" s="47">
        <f>C16+C42+C49</f>
        <v>23216.819999999996</v>
      </c>
      <c r="D15" s="47">
        <f t="shared" ref="D15:F15" si="6">D16+D42+D49</f>
        <v>37820</v>
      </c>
      <c r="E15" s="47">
        <f t="shared" si="6"/>
        <v>0</v>
      </c>
      <c r="F15" s="47">
        <f t="shared" si="6"/>
        <v>28012.569999999996</v>
      </c>
      <c r="G15" s="223">
        <f t="shared" si="1"/>
        <v>120.65636034564595</v>
      </c>
      <c r="H15" s="223">
        <f t="shared" si="2"/>
        <v>74.068138551031197</v>
      </c>
      <c r="L15" s="8"/>
      <c r="M15" s="8"/>
      <c r="N15" s="8"/>
      <c r="O15" s="8"/>
      <c r="P15" s="8"/>
      <c r="Q15" s="2"/>
    </row>
    <row r="16" spans="1:17" ht="21" customHeight="1" x14ac:dyDescent="0.2">
      <c r="A16" s="12" t="s">
        <v>14</v>
      </c>
      <c r="B16" s="13" t="s">
        <v>7</v>
      </c>
      <c r="C16" s="48">
        <f>C18</f>
        <v>20893.069999999996</v>
      </c>
      <c r="D16" s="48">
        <f>D18</f>
        <v>32397</v>
      </c>
      <c r="E16" s="48">
        <f>E18</f>
        <v>0</v>
      </c>
      <c r="F16" s="48">
        <f>F18</f>
        <v>24926.889999999996</v>
      </c>
      <c r="G16" s="223">
        <f t="shared" si="1"/>
        <v>119.30697594944162</v>
      </c>
      <c r="H16" s="223">
        <f t="shared" si="2"/>
        <v>76.941969935487847</v>
      </c>
      <c r="L16" s="8"/>
      <c r="M16" s="8"/>
      <c r="N16" s="8"/>
      <c r="O16" s="8"/>
      <c r="P16" s="8"/>
      <c r="Q16" s="2"/>
    </row>
    <row r="17" spans="1:17" ht="15" customHeight="1" x14ac:dyDescent="0.2">
      <c r="A17" s="14" t="s">
        <v>15</v>
      </c>
      <c r="B17" s="15" t="s">
        <v>16</v>
      </c>
      <c r="C17" s="49">
        <f>C18</f>
        <v>20893.069999999996</v>
      </c>
      <c r="D17" s="49">
        <f t="shared" ref="D17:F17" si="7">D18</f>
        <v>32397</v>
      </c>
      <c r="E17" s="49">
        <f t="shared" si="7"/>
        <v>0</v>
      </c>
      <c r="F17" s="63">
        <f t="shared" si="7"/>
        <v>24926.889999999996</v>
      </c>
      <c r="G17" s="223">
        <f t="shared" si="1"/>
        <v>119.30697594944162</v>
      </c>
      <c r="H17" s="223">
        <f t="shared" si="2"/>
        <v>76.941969935487847</v>
      </c>
      <c r="L17" s="8"/>
      <c r="M17" s="8"/>
      <c r="N17" s="8"/>
      <c r="O17" s="8"/>
      <c r="P17" s="8"/>
      <c r="Q17" s="2"/>
    </row>
    <row r="18" spans="1:17" ht="12.75" customHeight="1" x14ac:dyDescent="0.2">
      <c r="A18" s="16">
        <v>3</v>
      </c>
      <c r="B18" s="17" t="s">
        <v>7</v>
      </c>
      <c r="C18" s="50">
        <f>C19+C39</f>
        <v>20893.069999999996</v>
      </c>
      <c r="D18" s="50">
        <f>D19+D39</f>
        <v>32397</v>
      </c>
      <c r="E18" s="50">
        <f>E19+E39</f>
        <v>0</v>
      </c>
      <c r="F18" s="50">
        <f>F19+F39</f>
        <v>24926.889999999996</v>
      </c>
      <c r="G18" s="223">
        <f t="shared" si="1"/>
        <v>119.30697594944162</v>
      </c>
      <c r="H18" s="223">
        <f t="shared" si="2"/>
        <v>76.941969935487847</v>
      </c>
      <c r="L18" s="8"/>
      <c r="M18" s="8"/>
      <c r="N18" s="8"/>
      <c r="O18" s="8"/>
      <c r="P18" s="8"/>
      <c r="Q18" s="2"/>
    </row>
    <row r="19" spans="1:17" s="3" customFormat="1" x14ac:dyDescent="0.2">
      <c r="A19" s="16">
        <v>32</v>
      </c>
      <c r="B19" s="17" t="s">
        <v>8</v>
      </c>
      <c r="C19" s="50">
        <f>SUM(C20:C38)</f>
        <v>20560.489999999994</v>
      </c>
      <c r="D19" s="50">
        <f>SUM(D20:D38)</f>
        <v>31750.36</v>
      </c>
      <c r="E19" s="50">
        <f>SUM(E20:E38)</f>
        <v>0</v>
      </c>
      <c r="F19" s="50">
        <f t="shared" ref="F19" si="8">SUM(F20:F38)</f>
        <v>24536.299999999996</v>
      </c>
      <c r="G19" s="223">
        <f t="shared" si="1"/>
        <v>119.33713642038688</v>
      </c>
      <c r="H19" s="223">
        <f t="shared" si="2"/>
        <v>77.278808807207213</v>
      </c>
      <c r="L19" s="8"/>
      <c r="M19" s="8"/>
      <c r="N19" s="8"/>
      <c r="O19" s="8"/>
      <c r="P19" s="8"/>
      <c r="Q19" s="5"/>
    </row>
    <row r="20" spans="1:17" x14ac:dyDescent="0.2">
      <c r="A20" s="22">
        <v>3211</v>
      </c>
      <c r="B20" s="20" t="s">
        <v>17</v>
      </c>
      <c r="C20" s="51">
        <v>2156</v>
      </c>
      <c r="D20" s="51">
        <v>3030</v>
      </c>
      <c r="E20" s="51">
        <v>0</v>
      </c>
      <c r="F20" s="51">
        <v>905.7</v>
      </c>
      <c r="G20" s="223">
        <f t="shared" si="1"/>
        <v>42.008348794063082</v>
      </c>
      <c r="H20" s="223">
        <f t="shared" si="2"/>
        <v>29.89108910891089</v>
      </c>
      <c r="L20" s="18"/>
      <c r="M20" s="18"/>
      <c r="N20" s="18"/>
      <c r="O20" s="18"/>
      <c r="P20" s="18"/>
      <c r="Q20" s="2"/>
    </row>
    <row r="21" spans="1:17" x14ac:dyDescent="0.2">
      <c r="A21" s="22">
        <v>3213</v>
      </c>
      <c r="B21" s="20" t="s">
        <v>18</v>
      </c>
      <c r="C21" s="51">
        <v>200</v>
      </c>
      <c r="D21" s="51">
        <v>250</v>
      </c>
      <c r="E21" s="51">
        <v>0</v>
      </c>
      <c r="F21" s="51">
        <v>505</v>
      </c>
      <c r="G21" s="223">
        <f t="shared" si="1"/>
        <v>252.5</v>
      </c>
      <c r="H21" s="223">
        <f t="shared" si="2"/>
        <v>202</v>
      </c>
      <c r="L21" s="18"/>
      <c r="M21" s="18"/>
      <c r="N21" s="18"/>
      <c r="O21" s="18"/>
      <c r="P21" s="18"/>
      <c r="Q21" s="2"/>
    </row>
    <row r="22" spans="1:17" x14ac:dyDescent="0.2">
      <c r="A22" s="22">
        <v>3214</v>
      </c>
      <c r="B22" s="20" t="s">
        <v>19</v>
      </c>
      <c r="C22" s="51">
        <v>0</v>
      </c>
      <c r="D22" s="51">
        <v>10</v>
      </c>
      <c r="E22" s="51">
        <v>0</v>
      </c>
      <c r="F22" s="51">
        <v>0</v>
      </c>
      <c r="G22" s="223" t="e">
        <f t="shared" si="1"/>
        <v>#DIV/0!</v>
      </c>
      <c r="H22" s="223">
        <f t="shared" si="2"/>
        <v>0</v>
      </c>
      <c r="L22" s="18"/>
      <c r="M22" s="18"/>
      <c r="N22" s="18"/>
      <c r="O22" s="18"/>
      <c r="P22" s="18"/>
      <c r="Q22" s="2"/>
    </row>
    <row r="23" spans="1:17" x14ac:dyDescent="0.2">
      <c r="A23" s="22">
        <v>3221</v>
      </c>
      <c r="B23" s="20" t="s">
        <v>20</v>
      </c>
      <c r="C23" s="51">
        <v>3371.67</v>
      </c>
      <c r="D23" s="51">
        <v>5400.36</v>
      </c>
      <c r="E23" s="51">
        <v>0</v>
      </c>
      <c r="F23" s="51">
        <v>3987.77</v>
      </c>
      <c r="G23" s="223">
        <f t="shared" si="1"/>
        <v>118.27284402091544</v>
      </c>
      <c r="H23" s="223">
        <f t="shared" si="2"/>
        <v>73.842669747942736</v>
      </c>
      <c r="L23" s="18"/>
      <c r="M23" s="18"/>
      <c r="N23" s="18"/>
      <c r="O23" s="18"/>
      <c r="P23" s="18"/>
      <c r="Q23" s="2"/>
    </row>
    <row r="24" spans="1:17" s="2" customFormat="1" x14ac:dyDescent="0.2">
      <c r="A24" s="22">
        <v>3223</v>
      </c>
      <c r="B24" s="23" t="s">
        <v>21</v>
      </c>
      <c r="C24" s="54">
        <v>9426.15</v>
      </c>
      <c r="D24" s="54">
        <v>13000</v>
      </c>
      <c r="E24" s="54">
        <v>0</v>
      </c>
      <c r="F24" s="54">
        <v>9479.26</v>
      </c>
      <c r="G24" s="223">
        <f t="shared" si="1"/>
        <v>100.56343257851827</v>
      </c>
      <c r="H24" s="223">
        <f t="shared" si="2"/>
        <v>72.91738461538462</v>
      </c>
      <c r="L24" s="18"/>
      <c r="M24" s="18"/>
      <c r="N24" s="18"/>
      <c r="O24" s="18"/>
      <c r="P24" s="18"/>
    </row>
    <row r="25" spans="1:17" x14ac:dyDescent="0.2">
      <c r="A25" s="22">
        <v>3225</v>
      </c>
      <c r="B25" s="20" t="s">
        <v>22</v>
      </c>
      <c r="C25" s="51">
        <v>252.11</v>
      </c>
      <c r="D25" s="51">
        <v>400</v>
      </c>
      <c r="E25" s="51">
        <v>0</v>
      </c>
      <c r="F25" s="51">
        <v>76.31</v>
      </c>
      <c r="G25" s="223">
        <f t="shared" si="1"/>
        <v>30.268533576613383</v>
      </c>
      <c r="H25" s="223">
        <f t="shared" si="2"/>
        <v>19.077500000000001</v>
      </c>
      <c r="L25" s="18"/>
      <c r="M25" s="18"/>
      <c r="N25" s="18"/>
      <c r="O25" s="18"/>
      <c r="P25" s="18"/>
      <c r="Q25" s="2"/>
    </row>
    <row r="26" spans="1:17" x14ac:dyDescent="0.2">
      <c r="A26" s="22">
        <v>3227</v>
      </c>
      <c r="B26" s="20" t="s">
        <v>23</v>
      </c>
      <c r="C26" s="51">
        <v>48.58</v>
      </c>
      <c r="D26" s="51">
        <v>330</v>
      </c>
      <c r="E26" s="51">
        <v>0</v>
      </c>
      <c r="F26" s="51">
        <v>0</v>
      </c>
      <c r="G26" s="223">
        <f t="shared" si="1"/>
        <v>0</v>
      </c>
      <c r="H26" s="223">
        <f t="shared" si="2"/>
        <v>0</v>
      </c>
      <c r="L26" s="18"/>
      <c r="M26" s="18"/>
      <c r="N26" s="18"/>
      <c r="O26" s="18"/>
      <c r="P26" s="18"/>
      <c r="Q26" s="2"/>
    </row>
    <row r="27" spans="1:17" x14ac:dyDescent="0.2">
      <c r="A27" s="22">
        <v>3231</v>
      </c>
      <c r="B27" s="20" t="s">
        <v>24</v>
      </c>
      <c r="C27" s="51">
        <v>676.62</v>
      </c>
      <c r="D27" s="51">
        <v>1300</v>
      </c>
      <c r="E27" s="51">
        <v>0</v>
      </c>
      <c r="F27" s="51">
        <v>648.99</v>
      </c>
      <c r="G27" s="223">
        <f t="shared" si="1"/>
        <v>95.91646714551743</v>
      </c>
      <c r="H27" s="223">
        <f t="shared" si="2"/>
        <v>49.92230769230769</v>
      </c>
      <c r="L27" s="18"/>
      <c r="M27" s="18"/>
      <c r="N27" s="18"/>
      <c r="O27" s="18"/>
      <c r="P27" s="18"/>
      <c r="Q27" s="2"/>
    </row>
    <row r="28" spans="1:17" x14ac:dyDescent="0.2">
      <c r="A28" s="22">
        <v>3233</v>
      </c>
      <c r="B28" s="20" t="s">
        <v>103</v>
      </c>
      <c r="C28" s="51">
        <v>63.72</v>
      </c>
      <c r="D28" s="51">
        <v>130</v>
      </c>
      <c r="E28" s="51">
        <v>0</v>
      </c>
      <c r="F28" s="51">
        <v>1580</v>
      </c>
      <c r="G28" s="223">
        <f t="shared" si="1"/>
        <v>2479.5982423101068</v>
      </c>
      <c r="H28" s="223">
        <f t="shared" si="2"/>
        <v>1215.3846153846152</v>
      </c>
      <c r="L28" s="18"/>
      <c r="M28" s="18"/>
      <c r="N28" s="18"/>
      <c r="O28" s="18"/>
      <c r="P28" s="18"/>
      <c r="Q28" s="2"/>
    </row>
    <row r="29" spans="1:17" x14ac:dyDescent="0.2">
      <c r="A29" s="22">
        <v>3234</v>
      </c>
      <c r="B29" s="20" t="s">
        <v>25</v>
      </c>
      <c r="C29" s="51">
        <v>1132.43</v>
      </c>
      <c r="D29" s="51">
        <v>1600</v>
      </c>
      <c r="E29" s="51">
        <v>0</v>
      </c>
      <c r="F29" s="51">
        <v>1234.67</v>
      </c>
      <c r="G29" s="223">
        <f t="shared" si="1"/>
        <v>109.02837261464285</v>
      </c>
      <c r="H29" s="223">
        <f t="shared" si="2"/>
        <v>77.166875000000005</v>
      </c>
      <c r="L29" s="18"/>
      <c r="M29" s="18"/>
      <c r="N29" s="18"/>
      <c r="O29" s="18"/>
      <c r="P29" s="18"/>
      <c r="Q29" s="2"/>
    </row>
    <row r="30" spans="1:17" x14ac:dyDescent="0.2">
      <c r="A30" s="22">
        <v>3235</v>
      </c>
      <c r="B30" s="20" t="s">
        <v>26</v>
      </c>
      <c r="C30" s="51">
        <v>99.98</v>
      </c>
      <c r="D30" s="51">
        <v>200</v>
      </c>
      <c r="E30" s="51">
        <v>0</v>
      </c>
      <c r="F30" s="51">
        <v>0</v>
      </c>
      <c r="G30" s="223">
        <f t="shared" si="1"/>
        <v>0</v>
      </c>
      <c r="H30" s="223">
        <f t="shared" si="2"/>
        <v>0</v>
      </c>
      <c r="L30" s="18"/>
      <c r="M30" s="18"/>
      <c r="N30" s="18"/>
      <c r="O30" s="18"/>
      <c r="P30" s="18"/>
      <c r="Q30" s="2"/>
    </row>
    <row r="31" spans="1:17" x14ac:dyDescent="0.2">
      <c r="A31" s="22">
        <v>3236</v>
      </c>
      <c r="B31" s="20" t="s">
        <v>27</v>
      </c>
      <c r="C31" s="51">
        <v>1210.8</v>
      </c>
      <c r="D31" s="51">
        <v>2000</v>
      </c>
      <c r="E31" s="51">
        <v>0</v>
      </c>
      <c r="F31" s="51">
        <v>3255.53</v>
      </c>
      <c r="G31" s="223">
        <f t="shared" si="1"/>
        <v>268.87429798480349</v>
      </c>
      <c r="H31" s="223">
        <f t="shared" si="2"/>
        <v>162.7765</v>
      </c>
      <c r="L31" s="18"/>
      <c r="M31" s="18"/>
      <c r="N31" s="18"/>
      <c r="O31" s="18"/>
      <c r="P31" s="18"/>
      <c r="Q31" s="2"/>
    </row>
    <row r="32" spans="1:17" x14ac:dyDescent="0.2">
      <c r="A32" s="24">
        <v>3237</v>
      </c>
      <c r="B32" s="20" t="s">
        <v>28</v>
      </c>
      <c r="C32" s="51">
        <v>82.5</v>
      </c>
      <c r="D32" s="51">
        <v>300</v>
      </c>
      <c r="E32" s="51">
        <v>0</v>
      </c>
      <c r="F32" s="51">
        <v>797.1</v>
      </c>
      <c r="G32" s="223">
        <f t="shared" si="1"/>
        <v>966.18181818181824</v>
      </c>
      <c r="H32" s="223">
        <f t="shared" si="2"/>
        <v>265.7</v>
      </c>
      <c r="L32" s="18"/>
      <c r="M32" s="18"/>
      <c r="N32" s="18"/>
      <c r="O32" s="18"/>
      <c r="P32" s="18"/>
      <c r="Q32" s="2"/>
    </row>
    <row r="33" spans="1:17" x14ac:dyDescent="0.2">
      <c r="A33" s="22">
        <v>3238</v>
      </c>
      <c r="B33" s="20" t="s">
        <v>29</v>
      </c>
      <c r="C33" s="51">
        <v>863.21</v>
      </c>
      <c r="D33" s="51">
        <v>1200</v>
      </c>
      <c r="E33" s="51">
        <v>0</v>
      </c>
      <c r="F33" s="51">
        <v>725</v>
      </c>
      <c r="G33" s="223">
        <f t="shared" si="1"/>
        <v>83.9888323814599</v>
      </c>
      <c r="H33" s="223">
        <f t="shared" si="2"/>
        <v>60.416666666666664</v>
      </c>
      <c r="L33" s="18"/>
      <c r="M33" s="18"/>
      <c r="N33" s="18"/>
      <c r="O33" s="18"/>
      <c r="P33" s="18"/>
      <c r="Q33" s="2"/>
    </row>
    <row r="34" spans="1:17" x14ac:dyDescent="0.2">
      <c r="A34" s="22">
        <v>3239</v>
      </c>
      <c r="B34" s="20" t="s">
        <v>30</v>
      </c>
      <c r="C34" s="51">
        <v>697.42</v>
      </c>
      <c r="D34" s="51">
        <v>1300</v>
      </c>
      <c r="E34" s="51">
        <v>0</v>
      </c>
      <c r="F34" s="51">
        <v>699.04</v>
      </c>
      <c r="G34" s="223">
        <f t="shared" si="1"/>
        <v>100.23228470648964</v>
      </c>
      <c r="H34" s="223">
        <f t="shared" si="2"/>
        <v>53.772307692307685</v>
      </c>
      <c r="L34" s="18"/>
      <c r="M34" s="18"/>
      <c r="N34" s="18"/>
      <c r="O34" s="18"/>
      <c r="P34" s="18"/>
      <c r="Q34" s="2"/>
    </row>
    <row r="35" spans="1:17" x14ac:dyDescent="0.2">
      <c r="A35" s="22">
        <v>3293</v>
      </c>
      <c r="B35" s="20" t="s">
        <v>31</v>
      </c>
      <c r="C35" s="51">
        <v>0</v>
      </c>
      <c r="D35" s="51">
        <v>150</v>
      </c>
      <c r="E35" s="51">
        <v>0</v>
      </c>
      <c r="F35" s="51">
        <v>0</v>
      </c>
      <c r="G35" s="223" t="e">
        <f t="shared" si="1"/>
        <v>#DIV/0!</v>
      </c>
      <c r="H35" s="223">
        <f t="shared" si="2"/>
        <v>0</v>
      </c>
      <c r="L35" s="18"/>
      <c r="M35" s="18"/>
      <c r="N35" s="18"/>
      <c r="O35" s="18"/>
      <c r="P35" s="18"/>
      <c r="Q35" s="2"/>
    </row>
    <row r="36" spans="1:17" x14ac:dyDescent="0.2">
      <c r="A36" s="22">
        <v>3294</v>
      </c>
      <c r="B36" s="20" t="s">
        <v>32</v>
      </c>
      <c r="C36" s="51">
        <v>133.09</v>
      </c>
      <c r="D36" s="51">
        <v>300</v>
      </c>
      <c r="E36" s="51">
        <v>0</v>
      </c>
      <c r="F36" s="51">
        <v>125</v>
      </c>
      <c r="G36" s="223">
        <f t="shared" si="1"/>
        <v>93.921406566984743</v>
      </c>
      <c r="H36" s="223">
        <f t="shared" si="2"/>
        <v>41.666666666666671</v>
      </c>
      <c r="L36" s="18"/>
      <c r="M36" s="18"/>
      <c r="N36" s="18"/>
      <c r="O36" s="18"/>
      <c r="P36" s="18"/>
      <c r="Q36" s="2"/>
    </row>
    <row r="37" spans="1:17" x14ac:dyDescent="0.2">
      <c r="A37" s="22">
        <v>3295</v>
      </c>
      <c r="B37" s="20" t="s">
        <v>33</v>
      </c>
      <c r="C37" s="51">
        <v>0</v>
      </c>
      <c r="D37" s="51">
        <v>0</v>
      </c>
      <c r="E37" s="51">
        <v>0</v>
      </c>
      <c r="F37" s="51">
        <v>96.9</v>
      </c>
      <c r="G37" s="223" t="e">
        <f t="shared" si="1"/>
        <v>#DIV/0!</v>
      </c>
      <c r="H37" s="223" t="e">
        <f t="shared" si="2"/>
        <v>#DIV/0!</v>
      </c>
      <c r="L37" s="18"/>
      <c r="M37" s="18"/>
      <c r="N37" s="18"/>
      <c r="O37" s="18"/>
      <c r="P37" s="18"/>
      <c r="Q37" s="2"/>
    </row>
    <row r="38" spans="1:17" x14ac:dyDescent="0.2">
      <c r="A38" s="22">
        <v>3299</v>
      </c>
      <c r="B38" s="20" t="s">
        <v>34</v>
      </c>
      <c r="C38" s="51">
        <v>146.21</v>
      </c>
      <c r="D38" s="51">
        <v>850</v>
      </c>
      <c r="E38" s="51">
        <v>0</v>
      </c>
      <c r="F38" s="51">
        <v>420.03</v>
      </c>
      <c r="G38" s="223">
        <f t="shared" si="1"/>
        <v>287.27857191710552</v>
      </c>
      <c r="H38" s="223">
        <f t="shared" si="2"/>
        <v>49.415294117647058</v>
      </c>
      <c r="L38" s="18"/>
      <c r="M38" s="18"/>
      <c r="N38" s="18"/>
      <c r="O38" s="18"/>
      <c r="P38" s="18"/>
      <c r="Q38" s="2"/>
    </row>
    <row r="39" spans="1:17" s="3" customFormat="1" x14ac:dyDescent="0.2">
      <c r="A39" s="16">
        <v>34</v>
      </c>
      <c r="B39" s="17" t="s">
        <v>35</v>
      </c>
      <c r="C39" s="50">
        <f>SUM(C40:C41)</f>
        <v>332.58</v>
      </c>
      <c r="D39" s="50">
        <f>SUM(D40:D41)</f>
        <v>646.64</v>
      </c>
      <c r="E39" s="50">
        <f>SUM(E40:E41)</f>
        <v>0</v>
      </c>
      <c r="F39" s="50">
        <f t="shared" ref="F39" si="9">SUM(F40:F41)</f>
        <v>390.59</v>
      </c>
      <c r="G39" s="223">
        <f t="shared" si="1"/>
        <v>117.44241986890371</v>
      </c>
      <c r="H39" s="223">
        <f t="shared" si="2"/>
        <v>60.403006309538533</v>
      </c>
      <c r="L39" s="18"/>
      <c r="M39" s="18"/>
      <c r="N39" s="18"/>
      <c r="O39" s="18"/>
      <c r="P39" s="18"/>
      <c r="Q39" s="5"/>
    </row>
    <row r="40" spans="1:17" s="3" customFormat="1" x14ac:dyDescent="0.2">
      <c r="A40" s="22">
        <v>3431</v>
      </c>
      <c r="B40" s="20" t="s">
        <v>36</v>
      </c>
      <c r="C40" s="51">
        <v>332.58</v>
      </c>
      <c r="D40" s="51">
        <v>640</v>
      </c>
      <c r="E40" s="51">
        <v>0</v>
      </c>
      <c r="F40" s="52">
        <v>390.59</v>
      </c>
      <c r="G40" s="223">
        <f t="shared" si="1"/>
        <v>117.44241986890371</v>
      </c>
      <c r="H40" s="223">
        <f t="shared" si="2"/>
        <v>61.029687499999994</v>
      </c>
      <c r="L40" s="18"/>
      <c r="M40" s="18"/>
      <c r="N40" s="18"/>
      <c r="O40" s="18"/>
      <c r="P40" s="18"/>
      <c r="Q40" s="5"/>
    </row>
    <row r="41" spans="1:17" x14ac:dyDescent="0.2">
      <c r="A41" s="22">
        <v>3433</v>
      </c>
      <c r="B41" s="20" t="s">
        <v>37</v>
      </c>
      <c r="C41" s="51">
        <v>0</v>
      </c>
      <c r="D41" s="51">
        <v>6.64</v>
      </c>
      <c r="E41" s="51">
        <v>0</v>
      </c>
      <c r="F41" s="52">
        <v>0</v>
      </c>
      <c r="G41" s="223" t="e">
        <f t="shared" si="1"/>
        <v>#DIV/0!</v>
      </c>
      <c r="H41" s="223">
        <f t="shared" si="2"/>
        <v>0</v>
      </c>
      <c r="L41" s="18"/>
      <c r="M41" s="18"/>
      <c r="N41" s="18"/>
      <c r="O41" s="18"/>
      <c r="P41" s="18"/>
      <c r="Q41" s="2"/>
    </row>
    <row r="42" spans="1:17" ht="25.5" customHeight="1" x14ac:dyDescent="0.2">
      <c r="A42" s="12" t="s">
        <v>38</v>
      </c>
      <c r="B42" s="13" t="s">
        <v>39</v>
      </c>
      <c r="C42" s="48">
        <f>C44</f>
        <v>2323.75</v>
      </c>
      <c r="D42" s="48">
        <f t="shared" ref="D42:F42" si="10">D44</f>
        <v>5423</v>
      </c>
      <c r="E42" s="48">
        <f t="shared" ref="E42" si="11">E44</f>
        <v>0</v>
      </c>
      <c r="F42" s="48">
        <f t="shared" si="10"/>
        <v>3085.68</v>
      </c>
      <c r="G42" s="223">
        <f t="shared" si="1"/>
        <v>132.7888111888112</v>
      </c>
      <c r="H42" s="223">
        <f t="shared" si="2"/>
        <v>56.899870920154896</v>
      </c>
      <c r="L42" s="8"/>
      <c r="M42" s="8"/>
      <c r="N42" s="8"/>
      <c r="O42" s="8"/>
      <c r="P42" s="8"/>
      <c r="Q42" s="2"/>
    </row>
    <row r="43" spans="1:17" ht="15" customHeight="1" x14ac:dyDescent="0.2">
      <c r="A43" s="14" t="s">
        <v>15</v>
      </c>
      <c r="B43" s="15" t="s">
        <v>16</v>
      </c>
      <c r="C43" s="49">
        <f>C44</f>
        <v>2323.75</v>
      </c>
      <c r="D43" s="49">
        <f t="shared" ref="D43:F44" si="12">D44</f>
        <v>5423</v>
      </c>
      <c r="E43" s="49">
        <f t="shared" si="12"/>
        <v>0</v>
      </c>
      <c r="F43" s="49">
        <f t="shared" si="12"/>
        <v>3085.68</v>
      </c>
      <c r="G43" s="223">
        <f t="shared" si="1"/>
        <v>132.7888111888112</v>
      </c>
      <c r="H43" s="223">
        <f t="shared" si="2"/>
        <v>56.899870920154896</v>
      </c>
      <c r="L43" s="8"/>
      <c r="M43" s="8"/>
      <c r="N43" s="8"/>
      <c r="O43" s="8"/>
      <c r="P43" s="8"/>
      <c r="Q43" s="2"/>
    </row>
    <row r="44" spans="1:17" s="2" customFormat="1" x14ac:dyDescent="0.2">
      <c r="A44" s="25">
        <v>3</v>
      </c>
      <c r="B44" s="26" t="s">
        <v>7</v>
      </c>
      <c r="C44" s="55">
        <f>C45</f>
        <v>2323.75</v>
      </c>
      <c r="D44" s="55">
        <f t="shared" si="12"/>
        <v>5423</v>
      </c>
      <c r="E44" s="55">
        <f t="shared" si="12"/>
        <v>0</v>
      </c>
      <c r="F44" s="55">
        <f t="shared" si="12"/>
        <v>3085.68</v>
      </c>
      <c r="G44" s="223">
        <f t="shared" si="1"/>
        <v>132.7888111888112</v>
      </c>
      <c r="H44" s="223">
        <f t="shared" si="2"/>
        <v>56.899870920154896</v>
      </c>
      <c r="L44" s="8"/>
      <c r="M44" s="8"/>
      <c r="N44" s="8"/>
      <c r="O44" s="8"/>
      <c r="P44" s="8"/>
    </row>
    <row r="45" spans="1:17" x14ac:dyDescent="0.2">
      <c r="A45" s="16">
        <v>32</v>
      </c>
      <c r="B45" s="17" t="s">
        <v>8</v>
      </c>
      <c r="C45" s="50">
        <f>SUM(C46:C48)</f>
        <v>2323.75</v>
      </c>
      <c r="D45" s="50">
        <f t="shared" ref="D45:F45" si="13">SUM(D46:D48)</f>
        <v>5423</v>
      </c>
      <c r="E45" s="50">
        <f t="shared" ref="E45" si="14">SUM(E46:E48)</f>
        <v>0</v>
      </c>
      <c r="F45" s="50">
        <f t="shared" si="13"/>
        <v>3085.68</v>
      </c>
      <c r="G45" s="223">
        <f t="shared" si="1"/>
        <v>132.7888111888112</v>
      </c>
      <c r="H45" s="223">
        <f t="shared" si="2"/>
        <v>56.899870920154896</v>
      </c>
      <c r="L45" s="8"/>
      <c r="M45" s="8"/>
      <c r="N45" s="8"/>
      <c r="O45" s="8"/>
      <c r="P45" s="8"/>
      <c r="Q45" s="2"/>
    </row>
    <row r="46" spans="1:17" x14ac:dyDescent="0.2">
      <c r="A46" s="22">
        <v>3224</v>
      </c>
      <c r="B46" s="20" t="s">
        <v>40</v>
      </c>
      <c r="C46" s="51">
        <v>1145.6199999999999</v>
      </c>
      <c r="D46" s="51">
        <v>2323</v>
      </c>
      <c r="E46" s="51">
        <v>0</v>
      </c>
      <c r="F46" s="52">
        <v>547.73</v>
      </c>
      <c r="G46" s="223">
        <f t="shared" si="1"/>
        <v>47.810792409350398</v>
      </c>
      <c r="H46" s="223">
        <f t="shared" si="2"/>
        <v>23.578562204046495</v>
      </c>
      <c r="L46" s="18"/>
      <c r="M46" s="18"/>
      <c r="N46" s="18"/>
      <c r="O46" s="18"/>
      <c r="P46" s="18"/>
      <c r="Q46" s="2"/>
    </row>
    <row r="47" spans="1:17" x14ac:dyDescent="0.2">
      <c r="A47" s="22">
        <v>3232</v>
      </c>
      <c r="B47" s="20" t="s">
        <v>41</v>
      </c>
      <c r="C47" s="51">
        <v>1178.1300000000001</v>
      </c>
      <c r="D47" s="51">
        <v>3100</v>
      </c>
      <c r="E47" s="51">
        <v>0</v>
      </c>
      <c r="F47" s="52">
        <v>2537.9499999999998</v>
      </c>
      <c r="G47" s="223">
        <f t="shared" si="1"/>
        <v>215.42189741369793</v>
      </c>
      <c r="H47" s="223">
        <f t="shared" si="2"/>
        <v>81.869354838709668</v>
      </c>
      <c r="L47" s="18"/>
      <c r="M47" s="18"/>
      <c r="N47" s="18"/>
      <c r="O47" s="18"/>
      <c r="P47" s="18"/>
      <c r="Q47" s="2"/>
    </row>
    <row r="48" spans="1:17" x14ac:dyDescent="0.2">
      <c r="A48" s="24">
        <v>3237</v>
      </c>
      <c r="B48" s="20" t="s">
        <v>28</v>
      </c>
      <c r="C48" s="51">
        <v>0</v>
      </c>
      <c r="D48" s="51">
        <v>0</v>
      </c>
      <c r="E48" s="51">
        <v>0</v>
      </c>
      <c r="F48" s="52">
        <v>0</v>
      </c>
      <c r="G48" s="223" t="e">
        <f t="shared" ref="G48:G107" si="15">F48/C48*100</f>
        <v>#DIV/0!</v>
      </c>
      <c r="H48" s="223" t="e">
        <f t="shared" si="2"/>
        <v>#DIV/0!</v>
      </c>
      <c r="L48" s="18"/>
      <c r="M48" s="18"/>
      <c r="N48" s="18"/>
      <c r="O48" s="18"/>
      <c r="P48" s="18"/>
      <c r="Q48" s="2"/>
    </row>
    <row r="49" spans="1:17" ht="15" customHeight="1" x14ac:dyDescent="0.2">
      <c r="A49" s="12" t="s">
        <v>42</v>
      </c>
      <c r="B49" s="13" t="s">
        <v>43</v>
      </c>
      <c r="C49" s="48">
        <f>C51</f>
        <v>0</v>
      </c>
      <c r="D49" s="48">
        <f t="shared" ref="D49:F49" si="16">D51</f>
        <v>0</v>
      </c>
      <c r="E49" s="48">
        <f t="shared" ref="E49" si="17">E51</f>
        <v>0</v>
      </c>
      <c r="F49" s="48">
        <f t="shared" si="16"/>
        <v>0</v>
      </c>
      <c r="G49" s="223" t="e">
        <f t="shared" si="15"/>
        <v>#DIV/0!</v>
      </c>
      <c r="H49" s="223" t="e">
        <f t="shared" si="2"/>
        <v>#DIV/0!</v>
      </c>
      <c r="L49" s="8"/>
      <c r="M49" s="8"/>
      <c r="N49" s="8"/>
      <c r="O49" s="8"/>
      <c r="P49" s="8"/>
      <c r="Q49" s="2"/>
    </row>
    <row r="50" spans="1:17" ht="15" customHeight="1" x14ac:dyDescent="0.2">
      <c r="A50" s="14" t="s">
        <v>44</v>
      </c>
      <c r="B50" s="15" t="s">
        <v>45</v>
      </c>
      <c r="C50" s="49">
        <f>C51</f>
        <v>0</v>
      </c>
      <c r="D50" s="49">
        <f t="shared" ref="D50:F52" si="18">D51</f>
        <v>0</v>
      </c>
      <c r="E50" s="49">
        <f t="shared" si="18"/>
        <v>0</v>
      </c>
      <c r="F50" s="49">
        <f t="shared" si="18"/>
        <v>0</v>
      </c>
      <c r="G50" s="223" t="e">
        <f t="shared" si="15"/>
        <v>#DIV/0!</v>
      </c>
      <c r="H50" s="223" t="e">
        <f t="shared" si="2"/>
        <v>#DIV/0!</v>
      </c>
      <c r="L50" s="8"/>
      <c r="M50" s="8"/>
      <c r="N50" s="8"/>
      <c r="O50" s="8"/>
      <c r="P50" s="8"/>
      <c r="Q50" s="2"/>
    </row>
    <row r="51" spans="1:17" x14ac:dyDescent="0.2">
      <c r="A51" s="25">
        <v>3</v>
      </c>
      <c r="B51" s="26" t="s">
        <v>7</v>
      </c>
      <c r="C51" s="55">
        <f>C52</f>
        <v>0</v>
      </c>
      <c r="D51" s="55">
        <f t="shared" si="18"/>
        <v>0</v>
      </c>
      <c r="E51" s="55">
        <f t="shared" si="18"/>
        <v>0</v>
      </c>
      <c r="F51" s="55">
        <f t="shared" si="18"/>
        <v>0</v>
      </c>
      <c r="G51" s="223" t="e">
        <f t="shared" si="15"/>
        <v>#DIV/0!</v>
      </c>
      <c r="H51" s="223" t="e">
        <f t="shared" si="2"/>
        <v>#DIV/0!</v>
      </c>
      <c r="L51" s="8"/>
      <c r="M51" s="8"/>
      <c r="N51" s="8"/>
      <c r="O51" s="8"/>
      <c r="P51" s="8"/>
      <c r="Q51" s="2"/>
    </row>
    <row r="52" spans="1:17" x14ac:dyDescent="0.2">
      <c r="A52" s="16">
        <v>32</v>
      </c>
      <c r="B52" s="17" t="s">
        <v>8</v>
      </c>
      <c r="C52" s="50">
        <f>C53</f>
        <v>0</v>
      </c>
      <c r="D52" s="50">
        <f t="shared" si="18"/>
        <v>0</v>
      </c>
      <c r="E52" s="50">
        <f t="shared" si="18"/>
        <v>0</v>
      </c>
      <c r="F52" s="50">
        <f t="shared" si="18"/>
        <v>0</v>
      </c>
      <c r="G52" s="223" t="e">
        <f t="shared" si="15"/>
        <v>#DIV/0!</v>
      </c>
      <c r="H52" s="223" t="e">
        <f t="shared" si="2"/>
        <v>#DIV/0!</v>
      </c>
      <c r="L52" s="8"/>
      <c r="M52" s="8"/>
      <c r="N52" s="8"/>
      <c r="O52" s="8"/>
      <c r="P52" s="8"/>
      <c r="Q52" s="2"/>
    </row>
    <row r="53" spans="1:17" x14ac:dyDescent="0.2">
      <c r="A53" s="22">
        <v>3223</v>
      </c>
      <c r="B53" s="23" t="s">
        <v>21</v>
      </c>
      <c r="C53" s="51">
        <v>0</v>
      </c>
      <c r="D53" s="51">
        <v>0</v>
      </c>
      <c r="E53" s="51">
        <v>0</v>
      </c>
      <c r="F53" s="52">
        <v>0</v>
      </c>
      <c r="G53" s="223" t="e">
        <f t="shared" si="15"/>
        <v>#DIV/0!</v>
      </c>
      <c r="H53" s="223" t="e">
        <f t="shared" si="2"/>
        <v>#DIV/0!</v>
      </c>
      <c r="L53" s="8"/>
      <c r="M53" s="8"/>
      <c r="N53" s="8"/>
      <c r="O53" s="8"/>
      <c r="P53" s="8"/>
      <c r="Q53" s="2"/>
    </row>
    <row r="54" spans="1:17" x14ac:dyDescent="0.2">
      <c r="A54" s="6" t="s">
        <v>46</v>
      </c>
      <c r="B54" s="7"/>
      <c r="C54" s="56">
        <f>C55+C106+C124</f>
        <v>25741.61</v>
      </c>
      <c r="D54" s="56">
        <f>D55+D106+D124</f>
        <v>40299.83</v>
      </c>
      <c r="E54" s="56">
        <f>E55+E106+E124</f>
        <v>0</v>
      </c>
      <c r="F54" s="56">
        <f>F55+F106+F124</f>
        <v>66217.48</v>
      </c>
      <c r="G54" s="224">
        <f t="shared" si="15"/>
        <v>257.23907712066182</v>
      </c>
      <c r="H54" s="224">
        <f t="shared" si="2"/>
        <v>164.31205789205561</v>
      </c>
      <c r="L54" s="8"/>
      <c r="M54" s="8"/>
      <c r="N54" s="8"/>
      <c r="O54" s="8"/>
      <c r="P54" s="8"/>
      <c r="Q54" s="9"/>
    </row>
    <row r="55" spans="1:17" ht="24" customHeight="1" x14ac:dyDescent="0.2">
      <c r="A55" s="21" t="s">
        <v>47</v>
      </c>
      <c r="B55" s="27" t="s">
        <v>48</v>
      </c>
      <c r="C55" s="47">
        <f>C56+C62+C73+C78+C83+C94</f>
        <v>25241.61</v>
      </c>
      <c r="D55" s="47">
        <f t="shared" ref="D55:F55" si="19">D56+D62+D73+D78+D83+D94</f>
        <v>37807.599999999999</v>
      </c>
      <c r="E55" s="47">
        <f t="shared" si="19"/>
        <v>0</v>
      </c>
      <c r="F55" s="47">
        <f t="shared" si="19"/>
        <v>47252.15</v>
      </c>
      <c r="G55" s="223">
        <f t="shared" si="15"/>
        <v>187.19942983034758</v>
      </c>
      <c r="H55" s="223">
        <f t="shared" si="2"/>
        <v>124.98055946423472</v>
      </c>
      <c r="L55" s="8"/>
      <c r="M55" s="8"/>
      <c r="N55" s="8"/>
      <c r="O55" s="8"/>
      <c r="P55" s="8"/>
      <c r="Q55" s="2"/>
    </row>
    <row r="56" spans="1:17" ht="18.75" customHeight="1" x14ac:dyDescent="0.2">
      <c r="A56" s="28" t="s">
        <v>242</v>
      </c>
      <c r="B56" s="29" t="s">
        <v>243</v>
      </c>
      <c r="C56" s="57">
        <f>C57</f>
        <v>0</v>
      </c>
      <c r="D56" s="57">
        <f t="shared" ref="D56:F58" si="20">D57</f>
        <v>0</v>
      </c>
      <c r="E56" s="57">
        <f t="shared" si="20"/>
        <v>0</v>
      </c>
      <c r="F56" s="57">
        <f t="shared" si="20"/>
        <v>378.96000000000004</v>
      </c>
      <c r="G56" s="223" t="e">
        <f t="shared" si="15"/>
        <v>#DIV/0!</v>
      </c>
      <c r="H56" s="223" t="e">
        <f t="shared" si="2"/>
        <v>#DIV/0!</v>
      </c>
      <c r="L56" s="8"/>
      <c r="M56" s="8"/>
      <c r="N56" s="8"/>
      <c r="O56" s="8"/>
      <c r="P56" s="8"/>
      <c r="Q56" s="2"/>
    </row>
    <row r="57" spans="1:17" ht="14.25" customHeight="1" x14ac:dyDescent="0.2">
      <c r="A57" s="14" t="s">
        <v>44</v>
      </c>
      <c r="B57" s="15" t="s">
        <v>45</v>
      </c>
      <c r="C57" s="55">
        <f>C58</f>
        <v>0</v>
      </c>
      <c r="D57" s="55">
        <f t="shared" si="20"/>
        <v>0</v>
      </c>
      <c r="E57" s="55">
        <f t="shared" si="20"/>
        <v>0</v>
      </c>
      <c r="F57" s="55">
        <f t="shared" si="20"/>
        <v>378.96000000000004</v>
      </c>
      <c r="G57" s="223" t="e">
        <f t="shared" si="15"/>
        <v>#DIV/0!</v>
      </c>
      <c r="H57" s="223" t="e">
        <f t="shared" si="2"/>
        <v>#DIV/0!</v>
      </c>
      <c r="L57" s="8"/>
      <c r="M57" s="8"/>
      <c r="N57" s="8"/>
      <c r="O57" s="8"/>
      <c r="P57" s="8"/>
      <c r="Q57" s="2"/>
    </row>
    <row r="58" spans="1:17" ht="14.25" customHeight="1" x14ac:dyDescent="0.2">
      <c r="A58" s="25">
        <v>3</v>
      </c>
      <c r="B58" s="26" t="s">
        <v>7</v>
      </c>
      <c r="C58" s="55">
        <f>C59</f>
        <v>0</v>
      </c>
      <c r="D58" s="55">
        <f t="shared" si="20"/>
        <v>0</v>
      </c>
      <c r="E58" s="55">
        <f t="shared" si="20"/>
        <v>0</v>
      </c>
      <c r="F58" s="55">
        <f t="shared" si="20"/>
        <v>378.96000000000004</v>
      </c>
      <c r="G58" s="223" t="e">
        <f t="shared" si="15"/>
        <v>#DIV/0!</v>
      </c>
      <c r="H58" s="223" t="e">
        <f t="shared" si="2"/>
        <v>#DIV/0!</v>
      </c>
      <c r="L58" s="8"/>
      <c r="M58" s="8"/>
      <c r="N58" s="8"/>
      <c r="O58" s="8"/>
      <c r="P58" s="8"/>
      <c r="Q58" s="2"/>
    </row>
    <row r="59" spans="1:17" ht="14.25" customHeight="1" x14ac:dyDescent="0.2">
      <c r="A59" s="16">
        <v>32</v>
      </c>
      <c r="B59" s="17" t="s">
        <v>8</v>
      </c>
      <c r="C59" s="55">
        <f>C60+C61</f>
        <v>0</v>
      </c>
      <c r="D59" s="55">
        <f t="shared" ref="D59:F59" si="21">D60+D61</f>
        <v>0</v>
      </c>
      <c r="E59" s="55">
        <f t="shared" si="21"/>
        <v>0</v>
      </c>
      <c r="F59" s="55">
        <f t="shared" si="21"/>
        <v>378.96000000000004</v>
      </c>
      <c r="G59" s="223" t="e">
        <f t="shared" si="15"/>
        <v>#DIV/0!</v>
      </c>
      <c r="H59" s="223" t="e">
        <f t="shared" si="2"/>
        <v>#DIV/0!</v>
      </c>
      <c r="L59" s="8"/>
      <c r="M59" s="8"/>
      <c r="N59" s="8"/>
      <c r="O59" s="8"/>
      <c r="P59" s="8"/>
      <c r="Q59" s="2"/>
    </row>
    <row r="60" spans="1:17" ht="14.25" customHeight="1" x14ac:dyDescent="0.2">
      <c r="A60" s="22">
        <v>3231</v>
      </c>
      <c r="B60" s="20" t="s">
        <v>24</v>
      </c>
      <c r="C60" s="54">
        <v>0</v>
      </c>
      <c r="D60" s="54">
        <v>0</v>
      </c>
      <c r="E60" s="54">
        <v>0</v>
      </c>
      <c r="F60" s="54">
        <v>178.96</v>
      </c>
      <c r="G60" s="223" t="e">
        <f t="shared" si="15"/>
        <v>#DIV/0!</v>
      </c>
      <c r="H60" s="223" t="e">
        <f t="shared" si="2"/>
        <v>#DIV/0!</v>
      </c>
      <c r="L60" s="8"/>
      <c r="M60" s="8"/>
      <c r="N60" s="8"/>
      <c r="O60" s="8"/>
      <c r="P60" s="8"/>
      <c r="Q60" s="2"/>
    </row>
    <row r="61" spans="1:17" ht="14.25" customHeight="1" x14ac:dyDescent="0.2">
      <c r="A61" s="22">
        <v>3296</v>
      </c>
      <c r="B61" s="20" t="s">
        <v>77</v>
      </c>
      <c r="C61" s="54">
        <v>0</v>
      </c>
      <c r="D61" s="54">
        <v>0</v>
      </c>
      <c r="E61" s="54">
        <v>0</v>
      </c>
      <c r="F61" s="54">
        <v>200</v>
      </c>
      <c r="G61" s="223" t="e">
        <f t="shared" si="15"/>
        <v>#DIV/0!</v>
      </c>
      <c r="H61" s="223" t="e">
        <f t="shared" si="2"/>
        <v>#DIV/0!</v>
      </c>
      <c r="L61" s="8"/>
      <c r="M61" s="8"/>
      <c r="N61" s="8"/>
      <c r="O61" s="8"/>
      <c r="P61" s="8"/>
      <c r="Q61" s="2"/>
    </row>
    <row r="62" spans="1:17" ht="18.75" customHeight="1" x14ac:dyDescent="0.2">
      <c r="A62" s="28" t="s">
        <v>49</v>
      </c>
      <c r="B62" s="29" t="s">
        <v>50</v>
      </c>
      <c r="C62" s="57">
        <f>C63</f>
        <v>0</v>
      </c>
      <c r="D62" s="57">
        <f t="shared" ref="D62:F64" si="22">D63</f>
        <v>3500</v>
      </c>
      <c r="E62" s="57">
        <f t="shared" si="22"/>
        <v>0</v>
      </c>
      <c r="F62" s="57">
        <f t="shared" si="22"/>
        <v>0</v>
      </c>
      <c r="G62" s="223" t="e">
        <f t="shared" si="15"/>
        <v>#DIV/0!</v>
      </c>
      <c r="H62" s="223">
        <f t="shared" si="2"/>
        <v>0</v>
      </c>
      <c r="L62" s="8"/>
      <c r="M62" s="8"/>
      <c r="N62" s="8"/>
      <c r="O62" s="8"/>
      <c r="P62" s="8"/>
      <c r="Q62" s="2"/>
    </row>
    <row r="63" spans="1:17" ht="15" customHeight="1" x14ac:dyDescent="0.2">
      <c r="A63" s="14" t="s">
        <v>44</v>
      </c>
      <c r="B63" s="15" t="s">
        <v>45</v>
      </c>
      <c r="C63" s="49">
        <f>C64</f>
        <v>0</v>
      </c>
      <c r="D63" s="49">
        <f t="shared" si="22"/>
        <v>3500</v>
      </c>
      <c r="E63" s="49">
        <f t="shared" si="22"/>
        <v>0</v>
      </c>
      <c r="F63" s="49">
        <f t="shared" si="22"/>
        <v>0</v>
      </c>
      <c r="G63" s="223" t="e">
        <f t="shared" si="15"/>
        <v>#DIV/0!</v>
      </c>
      <c r="H63" s="223">
        <f t="shared" si="2"/>
        <v>0</v>
      </c>
      <c r="L63" s="8"/>
      <c r="M63" s="8"/>
      <c r="N63" s="8"/>
      <c r="O63" s="8"/>
      <c r="P63" s="8"/>
      <c r="Q63" s="2"/>
    </row>
    <row r="64" spans="1:17" ht="14.25" customHeight="1" x14ac:dyDescent="0.2">
      <c r="A64" s="25">
        <v>3</v>
      </c>
      <c r="B64" s="26" t="s">
        <v>7</v>
      </c>
      <c r="C64" s="55">
        <f>C65</f>
        <v>0</v>
      </c>
      <c r="D64" s="55">
        <f t="shared" si="22"/>
        <v>3500</v>
      </c>
      <c r="E64" s="55">
        <f t="shared" si="22"/>
        <v>0</v>
      </c>
      <c r="F64" s="55">
        <f t="shared" si="22"/>
        <v>0</v>
      </c>
      <c r="G64" s="223" t="e">
        <f t="shared" si="15"/>
        <v>#DIV/0!</v>
      </c>
      <c r="H64" s="223">
        <f t="shared" si="2"/>
        <v>0</v>
      </c>
      <c r="L64" s="8"/>
      <c r="M64" s="8"/>
      <c r="N64" s="8"/>
      <c r="O64" s="8"/>
      <c r="P64" s="8"/>
      <c r="Q64" s="2"/>
    </row>
    <row r="65" spans="1:17" ht="14.25" customHeight="1" x14ac:dyDescent="0.2">
      <c r="A65" s="16">
        <v>32</v>
      </c>
      <c r="B65" s="17" t="s">
        <v>8</v>
      </c>
      <c r="C65" s="55">
        <f>C66+C67</f>
        <v>0</v>
      </c>
      <c r="D65" s="55">
        <f t="shared" ref="D65:F65" si="23">D66+D67</f>
        <v>3500</v>
      </c>
      <c r="E65" s="55">
        <f t="shared" ref="E65" si="24">E66+E67</f>
        <v>0</v>
      </c>
      <c r="F65" s="55">
        <f t="shared" si="23"/>
        <v>0</v>
      </c>
      <c r="G65" s="223" t="e">
        <f t="shared" si="15"/>
        <v>#DIV/0!</v>
      </c>
      <c r="H65" s="223">
        <f t="shared" si="2"/>
        <v>0</v>
      </c>
      <c r="L65" s="8"/>
      <c r="M65" s="8"/>
      <c r="N65" s="8"/>
      <c r="O65" s="8"/>
      <c r="P65" s="8"/>
      <c r="Q65" s="2"/>
    </row>
    <row r="66" spans="1:17" ht="14.25" customHeight="1" x14ac:dyDescent="0.2">
      <c r="A66" s="22" t="s">
        <v>187</v>
      </c>
      <c r="B66" s="20" t="s">
        <v>51</v>
      </c>
      <c r="C66" s="54">
        <v>0</v>
      </c>
      <c r="D66" s="54">
        <v>0</v>
      </c>
      <c r="E66" s="54">
        <v>0</v>
      </c>
      <c r="F66" s="54">
        <v>0</v>
      </c>
      <c r="G66" s="223" t="e">
        <f t="shared" si="15"/>
        <v>#DIV/0!</v>
      </c>
      <c r="H66" s="223" t="e">
        <f t="shared" si="2"/>
        <v>#DIV/0!</v>
      </c>
      <c r="L66" s="18"/>
      <c r="M66" s="8"/>
      <c r="N66" s="8"/>
      <c r="O66" s="8"/>
      <c r="P66" s="8"/>
      <c r="Q66" s="2"/>
    </row>
    <row r="67" spans="1:17" ht="14.25" customHeight="1" x14ac:dyDescent="0.2">
      <c r="A67" s="22">
        <v>3299</v>
      </c>
      <c r="B67" s="20" t="s">
        <v>34</v>
      </c>
      <c r="C67" s="54">
        <v>0</v>
      </c>
      <c r="D67" s="54">
        <v>3500</v>
      </c>
      <c r="E67" s="54">
        <v>0</v>
      </c>
      <c r="F67" s="54">
        <v>0</v>
      </c>
      <c r="G67" s="223" t="e">
        <f t="shared" si="15"/>
        <v>#DIV/0!</v>
      </c>
      <c r="H67" s="223">
        <f t="shared" si="2"/>
        <v>0</v>
      </c>
      <c r="L67" s="18"/>
      <c r="M67" s="8"/>
      <c r="N67" s="8"/>
      <c r="O67" s="8"/>
      <c r="P67" s="8"/>
      <c r="Q67" s="2"/>
    </row>
    <row r="68" spans="1:17" ht="14.25" customHeight="1" x14ac:dyDescent="0.2">
      <c r="A68" s="28" t="s">
        <v>226</v>
      </c>
      <c r="B68" s="29" t="s">
        <v>86</v>
      </c>
      <c r="C68" s="57">
        <f>C69</f>
        <v>0</v>
      </c>
      <c r="D68" s="57">
        <f t="shared" ref="C68:F71" si="25">D69</f>
        <v>0</v>
      </c>
      <c r="E68" s="57">
        <f t="shared" si="25"/>
        <v>0</v>
      </c>
      <c r="F68" s="57">
        <f t="shared" si="25"/>
        <v>0</v>
      </c>
      <c r="G68" s="223" t="e">
        <f t="shared" ref="G68:G73" si="26">F68/C68*100</f>
        <v>#DIV/0!</v>
      </c>
      <c r="H68" s="223" t="e">
        <f t="shared" si="2"/>
        <v>#DIV/0!</v>
      </c>
      <c r="L68" s="18"/>
      <c r="M68" s="8"/>
      <c r="N68" s="8"/>
      <c r="O68" s="8"/>
      <c r="P68" s="8"/>
      <c r="Q68" s="2"/>
    </row>
    <row r="69" spans="1:17" ht="14.25" customHeight="1" x14ac:dyDescent="0.2">
      <c r="A69" s="14" t="s">
        <v>44</v>
      </c>
      <c r="B69" s="15" t="s">
        <v>45</v>
      </c>
      <c r="C69" s="49">
        <f t="shared" si="25"/>
        <v>0</v>
      </c>
      <c r="D69" s="49">
        <f t="shared" si="25"/>
        <v>0</v>
      </c>
      <c r="E69" s="49">
        <f t="shared" si="25"/>
        <v>0</v>
      </c>
      <c r="F69" s="49">
        <f t="shared" si="25"/>
        <v>0</v>
      </c>
      <c r="G69" s="223" t="e">
        <f t="shared" si="26"/>
        <v>#DIV/0!</v>
      </c>
      <c r="H69" s="223" t="e">
        <f t="shared" si="2"/>
        <v>#DIV/0!</v>
      </c>
      <c r="L69" s="18"/>
      <c r="M69" s="8"/>
      <c r="N69" s="8"/>
      <c r="O69" s="8"/>
      <c r="P69" s="8"/>
      <c r="Q69" s="2"/>
    </row>
    <row r="70" spans="1:17" ht="14.25" customHeight="1" x14ac:dyDescent="0.2">
      <c r="A70" s="25">
        <v>3</v>
      </c>
      <c r="B70" s="26" t="s">
        <v>7</v>
      </c>
      <c r="C70" s="55">
        <f>C71</f>
        <v>0</v>
      </c>
      <c r="D70" s="55">
        <f t="shared" si="25"/>
        <v>0</v>
      </c>
      <c r="E70" s="55">
        <f t="shared" si="25"/>
        <v>0</v>
      </c>
      <c r="F70" s="55">
        <f t="shared" si="25"/>
        <v>0</v>
      </c>
      <c r="G70" s="223" t="e">
        <f t="shared" si="26"/>
        <v>#DIV/0!</v>
      </c>
      <c r="H70" s="223" t="e">
        <f t="shared" ref="H70:H125" si="27">F70/D70*100</f>
        <v>#DIV/0!</v>
      </c>
      <c r="L70" s="18"/>
      <c r="M70" s="8"/>
      <c r="N70" s="8"/>
      <c r="O70" s="8"/>
      <c r="P70" s="8"/>
      <c r="Q70" s="2"/>
    </row>
    <row r="71" spans="1:17" ht="14.25" customHeight="1" x14ac:dyDescent="0.2">
      <c r="A71" s="16">
        <v>32</v>
      </c>
      <c r="B71" s="17" t="s">
        <v>8</v>
      </c>
      <c r="C71" s="55">
        <f>C72</f>
        <v>0</v>
      </c>
      <c r="D71" s="55">
        <f t="shared" si="25"/>
        <v>0</v>
      </c>
      <c r="E71" s="55">
        <f t="shared" si="25"/>
        <v>0</v>
      </c>
      <c r="F71" s="55">
        <f t="shared" si="25"/>
        <v>0</v>
      </c>
      <c r="G71" s="223" t="e">
        <f t="shared" si="26"/>
        <v>#DIV/0!</v>
      </c>
      <c r="H71" s="223" t="e">
        <f t="shared" si="27"/>
        <v>#DIV/0!</v>
      </c>
      <c r="L71" s="18"/>
      <c r="M71" s="8"/>
      <c r="N71" s="8"/>
      <c r="O71" s="8"/>
      <c r="P71" s="8"/>
      <c r="Q71" s="2"/>
    </row>
    <row r="72" spans="1:17" ht="14.25" customHeight="1" x14ac:dyDescent="0.2">
      <c r="A72" s="32">
        <v>3299</v>
      </c>
      <c r="B72" s="20" t="s">
        <v>34</v>
      </c>
      <c r="C72" s="54">
        <v>0</v>
      </c>
      <c r="D72" s="54">
        <v>0</v>
      </c>
      <c r="E72" s="54">
        <v>0</v>
      </c>
      <c r="F72" s="54">
        <v>0</v>
      </c>
      <c r="G72" s="223" t="e">
        <f t="shared" si="26"/>
        <v>#DIV/0!</v>
      </c>
      <c r="H72" s="223" t="e">
        <f t="shared" si="27"/>
        <v>#DIV/0!</v>
      </c>
      <c r="L72" s="18"/>
      <c r="M72" s="8"/>
      <c r="N72" s="8"/>
      <c r="O72" s="8"/>
      <c r="P72" s="8"/>
      <c r="Q72" s="2"/>
    </row>
    <row r="73" spans="1:17" ht="14.25" customHeight="1" x14ac:dyDescent="0.2">
      <c r="A73" s="28" t="s">
        <v>180</v>
      </c>
      <c r="B73" s="29" t="s">
        <v>181</v>
      </c>
      <c r="C73" s="57">
        <f>C74</f>
        <v>0</v>
      </c>
      <c r="D73" s="57">
        <f t="shared" ref="D73:F76" si="28">D74</f>
        <v>100</v>
      </c>
      <c r="E73" s="57">
        <f t="shared" si="28"/>
        <v>0</v>
      </c>
      <c r="F73" s="57">
        <f t="shared" si="28"/>
        <v>0</v>
      </c>
      <c r="G73" s="223" t="e">
        <f t="shared" si="26"/>
        <v>#DIV/0!</v>
      </c>
      <c r="H73" s="223">
        <f t="shared" si="27"/>
        <v>0</v>
      </c>
      <c r="L73" s="18"/>
      <c r="M73" s="8"/>
      <c r="N73" s="8"/>
      <c r="O73" s="8"/>
      <c r="P73" s="8"/>
      <c r="Q73" s="2"/>
    </row>
    <row r="74" spans="1:17" ht="14.25" customHeight="1" x14ac:dyDescent="0.2">
      <c r="A74" s="14" t="s">
        <v>44</v>
      </c>
      <c r="B74" s="15" t="s">
        <v>45</v>
      </c>
      <c r="C74" s="49">
        <f>C75</f>
        <v>0</v>
      </c>
      <c r="D74" s="49">
        <f t="shared" si="28"/>
        <v>100</v>
      </c>
      <c r="E74" s="49">
        <f t="shared" si="28"/>
        <v>0</v>
      </c>
      <c r="F74" s="49">
        <f t="shared" si="28"/>
        <v>0</v>
      </c>
      <c r="G74" s="223" t="e">
        <f t="shared" si="15"/>
        <v>#DIV/0!</v>
      </c>
      <c r="H74" s="223">
        <f t="shared" si="27"/>
        <v>0</v>
      </c>
      <c r="L74" s="18"/>
      <c r="M74" s="8"/>
      <c r="N74" s="8"/>
      <c r="O74" s="8"/>
      <c r="P74" s="8"/>
      <c r="Q74" s="2"/>
    </row>
    <row r="75" spans="1:17" ht="14.25" customHeight="1" x14ac:dyDescent="0.2">
      <c r="A75" s="25">
        <v>3</v>
      </c>
      <c r="B75" s="26" t="s">
        <v>7</v>
      </c>
      <c r="C75" s="55">
        <f>C76</f>
        <v>0</v>
      </c>
      <c r="D75" s="55">
        <f t="shared" si="28"/>
        <v>100</v>
      </c>
      <c r="E75" s="55">
        <f t="shared" si="28"/>
        <v>0</v>
      </c>
      <c r="F75" s="55">
        <f t="shared" si="28"/>
        <v>0</v>
      </c>
      <c r="G75" s="223" t="e">
        <f t="shared" si="15"/>
        <v>#DIV/0!</v>
      </c>
      <c r="H75" s="223">
        <f t="shared" si="27"/>
        <v>0</v>
      </c>
      <c r="L75" s="18"/>
      <c r="M75" s="8"/>
      <c r="N75" s="8"/>
      <c r="O75" s="8"/>
      <c r="P75" s="8"/>
      <c r="Q75" s="2"/>
    </row>
    <row r="76" spans="1:17" ht="14.25" customHeight="1" x14ac:dyDescent="0.2">
      <c r="A76" s="16">
        <v>32</v>
      </c>
      <c r="B76" s="17" t="s">
        <v>8</v>
      </c>
      <c r="C76" s="55">
        <f>C77</f>
        <v>0</v>
      </c>
      <c r="D76" s="55">
        <f t="shared" si="28"/>
        <v>100</v>
      </c>
      <c r="E76" s="55">
        <f t="shared" si="28"/>
        <v>0</v>
      </c>
      <c r="F76" s="55">
        <f t="shared" si="28"/>
        <v>0</v>
      </c>
      <c r="G76" s="223" t="e">
        <f t="shared" si="15"/>
        <v>#DIV/0!</v>
      </c>
      <c r="H76" s="223">
        <f t="shared" si="27"/>
        <v>0</v>
      </c>
      <c r="L76" s="18"/>
      <c r="M76" s="8"/>
      <c r="N76" s="8"/>
      <c r="O76" s="8"/>
      <c r="P76" s="8"/>
      <c r="Q76" s="2"/>
    </row>
    <row r="77" spans="1:17" ht="14.25" customHeight="1" x14ac:dyDescent="0.2">
      <c r="A77" s="32" t="s">
        <v>186</v>
      </c>
      <c r="B77" s="146" t="s">
        <v>28</v>
      </c>
      <c r="C77" s="54">
        <v>0</v>
      </c>
      <c r="D77" s="54">
        <v>100</v>
      </c>
      <c r="E77" s="54">
        <v>0</v>
      </c>
      <c r="F77" s="54">
        <v>0</v>
      </c>
      <c r="G77" s="223" t="e">
        <f t="shared" si="15"/>
        <v>#DIV/0!</v>
      </c>
      <c r="H77" s="223">
        <f t="shared" si="27"/>
        <v>0</v>
      </c>
      <c r="L77" s="18"/>
      <c r="M77" s="8"/>
      <c r="N77" s="8"/>
      <c r="O77" s="8"/>
      <c r="P77" s="8"/>
      <c r="Q77" s="2"/>
    </row>
    <row r="78" spans="1:17" ht="16.5" customHeight="1" x14ac:dyDescent="0.2">
      <c r="A78" s="12" t="s">
        <v>52</v>
      </c>
      <c r="B78" s="13" t="s">
        <v>53</v>
      </c>
      <c r="C78" s="48">
        <f>C80</f>
        <v>0</v>
      </c>
      <c r="D78" s="48">
        <f>D80</f>
        <v>531</v>
      </c>
      <c r="E78" s="48">
        <f>E80</f>
        <v>0</v>
      </c>
      <c r="F78" s="48">
        <f>F80</f>
        <v>0</v>
      </c>
      <c r="G78" s="223" t="e">
        <f t="shared" si="15"/>
        <v>#DIV/0!</v>
      </c>
      <c r="H78" s="223">
        <f t="shared" si="27"/>
        <v>0</v>
      </c>
      <c r="L78" s="8"/>
      <c r="M78" s="8"/>
      <c r="N78" s="8"/>
      <c r="O78" s="8"/>
      <c r="P78" s="8"/>
      <c r="Q78" s="2"/>
    </row>
    <row r="79" spans="1:17" ht="15" customHeight="1" x14ac:dyDescent="0.2">
      <c r="A79" s="14" t="s">
        <v>44</v>
      </c>
      <c r="B79" s="15" t="s">
        <v>45</v>
      </c>
      <c r="C79" s="49">
        <f>C80</f>
        <v>0</v>
      </c>
      <c r="D79" s="49">
        <f t="shared" ref="D79:F80" si="29">D80</f>
        <v>531</v>
      </c>
      <c r="E79" s="49">
        <f t="shared" si="29"/>
        <v>0</v>
      </c>
      <c r="F79" s="49">
        <f t="shared" si="29"/>
        <v>0</v>
      </c>
      <c r="G79" s="223" t="e">
        <f t="shared" si="15"/>
        <v>#DIV/0!</v>
      </c>
      <c r="H79" s="223">
        <f t="shared" si="27"/>
        <v>0</v>
      </c>
      <c r="L79" s="8"/>
      <c r="M79" s="8"/>
      <c r="N79" s="8"/>
      <c r="O79" s="8"/>
      <c r="P79" s="8"/>
      <c r="Q79" s="2"/>
    </row>
    <row r="80" spans="1:17" ht="12.75" customHeight="1" x14ac:dyDescent="0.2">
      <c r="A80" s="16">
        <v>3</v>
      </c>
      <c r="B80" s="17" t="s">
        <v>7</v>
      </c>
      <c r="C80" s="50">
        <f>C81</f>
        <v>0</v>
      </c>
      <c r="D80" s="50">
        <f t="shared" si="29"/>
        <v>531</v>
      </c>
      <c r="E80" s="50">
        <f t="shared" si="29"/>
        <v>0</v>
      </c>
      <c r="F80" s="50">
        <f t="shared" si="29"/>
        <v>0</v>
      </c>
      <c r="G80" s="223" t="e">
        <f t="shared" si="15"/>
        <v>#DIV/0!</v>
      </c>
      <c r="H80" s="223">
        <f t="shared" si="27"/>
        <v>0</v>
      </c>
      <c r="L80" s="8"/>
      <c r="M80" s="8"/>
      <c r="N80" s="8"/>
      <c r="O80" s="8"/>
      <c r="P80" s="8"/>
      <c r="Q80" s="2"/>
    </row>
    <row r="81" spans="1:17" ht="12.75" customHeight="1" x14ac:dyDescent="0.2">
      <c r="A81" s="16">
        <v>32</v>
      </c>
      <c r="B81" s="17" t="s">
        <v>8</v>
      </c>
      <c r="C81" s="50">
        <f>C82</f>
        <v>0</v>
      </c>
      <c r="D81" s="50">
        <f>D82</f>
        <v>531</v>
      </c>
      <c r="E81" s="50">
        <f>E82</f>
        <v>0</v>
      </c>
      <c r="F81" s="50">
        <f>F82</f>
        <v>0</v>
      </c>
      <c r="G81" s="223" t="e">
        <f t="shared" si="15"/>
        <v>#DIV/0!</v>
      </c>
      <c r="H81" s="223">
        <f t="shared" si="27"/>
        <v>0</v>
      </c>
      <c r="L81" s="8"/>
      <c r="M81" s="8"/>
      <c r="N81" s="8"/>
      <c r="O81" s="8"/>
      <c r="P81" s="8"/>
      <c r="Q81" s="2"/>
    </row>
    <row r="82" spans="1:17" ht="12.75" customHeight="1" x14ac:dyDescent="0.2">
      <c r="A82" s="22">
        <v>3237</v>
      </c>
      <c r="B82" s="20" t="s">
        <v>28</v>
      </c>
      <c r="C82" s="51">
        <v>0</v>
      </c>
      <c r="D82" s="54">
        <v>531</v>
      </c>
      <c r="E82" s="54">
        <v>0</v>
      </c>
      <c r="F82" s="52">
        <v>0</v>
      </c>
      <c r="G82" s="223" t="e">
        <f t="shared" si="15"/>
        <v>#DIV/0!</v>
      </c>
      <c r="H82" s="223">
        <f t="shared" si="27"/>
        <v>0</v>
      </c>
      <c r="L82" s="18"/>
      <c r="M82" s="8"/>
      <c r="N82" s="18"/>
      <c r="O82" s="18"/>
      <c r="P82" s="18"/>
      <c r="Q82" s="2"/>
    </row>
    <row r="83" spans="1:17" ht="12.75" customHeight="1" x14ac:dyDescent="0.2">
      <c r="A83" s="12" t="s">
        <v>171</v>
      </c>
      <c r="B83" s="29" t="s">
        <v>170</v>
      </c>
      <c r="C83" s="57">
        <f>C84</f>
        <v>25241.61</v>
      </c>
      <c r="D83" s="57">
        <f t="shared" ref="D83:F84" si="30">D84</f>
        <v>0</v>
      </c>
      <c r="E83" s="57">
        <f t="shared" si="30"/>
        <v>0</v>
      </c>
      <c r="F83" s="57">
        <f t="shared" si="30"/>
        <v>0</v>
      </c>
      <c r="G83" s="223">
        <f t="shared" si="15"/>
        <v>0</v>
      </c>
      <c r="H83" s="223" t="e">
        <f t="shared" si="27"/>
        <v>#DIV/0!</v>
      </c>
      <c r="L83" s="8"/>
      <c r="M83" s="8"/>
      <c r="N83" s="8"/>
      <c r="O83" s="8"/>
      <c r="P83" s="8"/>
      <c r="Q83" s="2"/>
    </row>
    <row r="84" spans="1:17" ht="12.75" customHeight="1" x14ac:dyDescent="0.2">
      <c r="A84" s="14" t="s">
        <v>44</v>
      </c>
      <c r="B84" s="15" t="s">
        <v>45</v>
      </c>
      <c r="C84" s="63">
        <f>C85</f>
        <v>25241.61</v>
      </c>
      <c r="D84" s="63">
        <f t="shared" si="30"/>
        <v>0</v>
      </c>
      <c r="E84" s="63">
        <f t="shared" si="30"/>
        <v>0</v>
      </c>
      <c r="F84" s="63">
        <f t="shared" si="30"/>
        <v>0</v>
      </c>
      <c r="G84" s="223">
        <f t="shared" si="15"/>
        <v>0</v>
      </c>
      <c r="H84" s="223" t="e">
        <f t="shared" si="27"/>
        <v>#DIV/0!</v>
      </c>
      <c r="L84" s="8"/>
      <c r="M84" s="8"/>
      <c r="N84" s="8"/>
      <c r="O84" s="8"/>
      <c r="P84" s="8"/>
      <c r="Q84" s="2"/>
    </row>
    <row r="85" spans="1:17" ht="12.75" customHeight="1" x14ac:dyDescent="0.2">
      <c r="A85" s="25">
        <v>3</v>
      </c>
      <c r="B85" s="26" t="s">
        <v>7</v>
      </c>
      <c r="C85" s="50">
        <f>C86+C90</f>
        <v>25241.61</v>
      </c>
      <c r="D85" s="50">
        <f t="shared" ref="D85:F85" si="31">D86+D90</f>
        <v>0</v>
      </c>
      <c r="E85" s="50">
        <f t="shared" si="31"/>
        <v>0</v>
      </c>
      <c r="F85" s="50">
        <f t="shared" si="31"/>
        <v>0</v>
      </c>
      <c r="G85" s="223">
        <f t="shared" si="15"/>
        <v>0</v>
      </c>
      <c r="H85" s="223" t="e">
        <f t="shared" si="27"/>
        <v>#DIV/0!</v>
      </c>
      <c r="L85" s="8"/>
      <c r="M85" s="8"/>
      <c r="N85" s="8"/>
      <c r="O85" s="8"/>
      <c r="P85" s="8"/>
      <c r="Q85" s="2"/>
    </row>
    <row r="86" spans="1:17" ht="12.75" customHeight="1" x14ac:dyDescent="0.2">
      <c r="A86" s="16">
        <v>31</v>
      </c>
      <c r="B86" s="17" t="s">
        <v>54</v>
      </c>
      <c r="C86" s="50">
        <f>C87+C88+C89</f>
        <v>23771.64</v>
      </c>
      <c r="D86" s="50">
        <f t="shared" ref="D86:F86" si="32">D87+D88+D89</f>
        <v>0</v>
      </c>
      <c r="E86" s="50">
        <f t="shared" si="32"/>
        <v>0</v>
      </c>
      <c r="F86" s="50">
        <f t="shared" si="32"/>
        <v>0</v>
      </c>
      <c r="G86" s="223">
        <f t="shared" si="15"/>
        <v>0</v>
      </c>
      <c r="H86" s="223" t="e">
        <f t="shared" si="27"/>
        <v>#DIV/0!</v>
      </c>
      <c r="L86" s="8"/>
      <c r="M86" s="8"/>
      <c r="N86" s="8"/>
      <c r="O86" s="8"/>
      <c r="P86" s="8"/>
      <c r="Q86" s="2"/>
    </row>
    <row r="87" spans="1:17" ht="12.75" customHeight="1" x14ac:dyDescent="0.2">
      <c r="A87" s="19">
        <v>3111</v>
      </c>
      <c r="B87" s="20" t="s">
        <v>55</v>
      </c>
      <c r="C87" s="51">
        <v>18688.07</v>
      </c>
      <c r="D87" s="51">
        <v>0</v>
      </c>
      <c r="E87" s="51">
        <v>0</v>
      </c>
      <c r="F87" s="51">
        <v>0</v>
      </c>
      <c r="G87" s="223">
        <f t="shared" si="15"/>
        <v>0</v>
      </c>
      <c r="H87" s="223" t="e">
        <f t="shared" si="27"/>
        <v>#DIV/0!</v>
      </c>
      <c r="L87" s="8"/>
      <c r="M87" s="8"/>
      <c r="N87" s="8"/>
      <c r="O87" s="8"/>
      <c r="P87" s="8"/>
      <c r="Q87" s="2"/>
    </row>
    <row r="88" spans="1:17" ht="12.75" customHeight="1" x14ac:dyDescent="0.2">
      <c r="A88" s="19">
        <v>3121</v>
      </c>
      <c r="B88" s="20" t="s">
        <v>56</v>
      </c>
      <c r="C88" s="51">
        <v>2000</v>
      </c>
      <c r="D88" s="51">
        <v>0</v>
      </c>
      <c r="E88" s="51">
        <v>0</v>
      </c>
      <c r="F88" s="51">
        <v>0</v>
      </c>
      <c r="G88" s="223">
        <f t="shared" si="15"/>
        <v>0</v>
      </c>
      <c r="H88" s="223" t="e">
        <f t="shared" si="27"/>
        <v>#DIV/0!</v>
      </c>
      <c r="L88" s="8"/>
      <c r="M88" s="8"/>
      <c r="N88" s="8"/>
      <c r="O88" s="8"/>
      <c r="P88" s="8"/>
      <c r="Q88" s="2"/>
    </row>
    <row r="89" spans="1:17" ht="12.75" customHeight="1" x14ac:dyDescent="0.2">
      <c r="A89" s="19">
        <v>3132</v>
      </c>
      <c r="B89" s="20" t="s">
        <v>57</v>
      </c>
      <c r="C89" s="51">
        <v>3083.57</v>
      </c>
      <c r="D89" s="51">
        <v>0</v>
      </c>
      <c r="E89" s="51">
        <v>0</v>
      </c>
      <c r="F89" s="51">
        <v>0</v>
      </c>
      <c r="G89" s="223">
        <f t="shared" si="15"/>
        <v>0</v>
      </c>
      <c r="H89" s="223" t="e">
        <f t="shared" si="27"/>
        <v>#DIV/0!</v>
      </c>
      <c r="L89" s="8"/>
      <c r="M89" s="8"/>
      <c r="N89" s="8"/>
      <c r="O89" s="8"/>
      <c r="P89" s="8"/>
      <c r="Q89" s="2"/>
    </row>
    <row r="90" spans="1:17" ht="12.75" customHeight="1" x14ac:dyDescent="0.2">
      <c r="A90" s="16">
        <v>32</v>
      </c>
      <c r="B90" s="17" t="s">
        <v>8</v>
      </c>
      <c r="C90" s="50">
        <f>C91+C92+C93</f>
        <v>1469.97</v>
      </c>
      <c r="D90" s="50">
        <f t="shared" ref="D90:F90" si="33">D91+D92+D93</f>
        <v>0</v>
      </c>
      <c r="E90" s="50">
        <f>E91+E92+E93</f>
        <v>0</v>
      </c>
      <c r="F90" s="50">
        <f t="shared" si="33"/>
        <v>0</v>
      </c>
      <c r="G90" s="223">
        <f t="shared" si="15"/>
        <v>0</v>
      </c>
      <c r="H90" s="223" t="e">
        <f t="shared" si="27"/>
        <v>#DIV/0!</v>
      </c>
      <c r="L90" s="8"/>
      <c r="M90" s="8"/>
      <c r="N90" s="8"/>
      <c r="O90" s="8"/>
      <c r="P90" s="8"/>
      <c r="Q90" s="2"/>
    </row>
    <row r="91" spans="1:17" ht="12.75" customHeight="1" x14ac:dyDescent="0.2">
      <c r="A91" s="19">
        <v>3211</v>
      </c>
      <c r="B91" s="20" t="s">
        <v>17</v>
      </c>
      <c r="C91" s="51">
        <v>210</v>
      </c>
      <c r="D91" s="51">
        <v>0</v>
      </c>
      <c r="E91" s="51">
        <v>0</v>
      </c>
      <c r="F91" s="51">
        <v>0</v>
      </c>
      <c r="G91" s="223">
        <f t="shared" si="15"/>
        <v>0</v>
      </c>
      <c r="H91" s="223" t="e">
        <f t="shared" si="27"/>
        <v>#DIV/0!</v>
      </c>
      <c r="L91" s="8"/>
      <c r="M91" s="8"/>
      <c r="N91" s="8"/>
      <c r="O91" s="8"/>
      <c r="P91" s="8"/>
      <c r="Q91" s="2"/>
    </row>
    <row r="92" spans="1:17" ht="12.75" customHeight="1" x14ac:dyDescent="0.2">
      <c r="A92" s="19">
        <v>3212</v>
      </c>
      <c r="B92" s="226" t="s">
        <v>58</v>
      </c>
      <c r="C92" s="51">
        <v>1134.97</v>
      </c>
      <c r="D92" s="51">
        <v>0</v>
      </c>
      <c r="E92" s="51">
        <v>0</v>
      </c>
      <c r="F92" s="51">
        <v>0</v>
      </c>
      <c r="G92" s="223">
        <f t="shared" si="15"/>
        <v>0</v>
      </c>
      <c r="H92" s="223" t="e">
        <f t="shared" si="27"/>
        <v>#DIV/0!</v>
      </c>
      <c r="L92" s="8"/>
      <c r="M92" s="8"/>
      <c r="N92" s="8"/>
      <c r="O92" s="8"/>
      <c r="P92" s="8"/>
      <c r="Q92" s="2"/>
    </row>
    <row r="93" spans="1:17" ht="12.75" customHeight="1" x14ac:dyDescent="0.2">
      <c r="A93" s="19">
        <v>3213</v>
      </c>
      <c r="B93" s="30" t="s">
        <v>18</v>
      </c>
      <c r="C93" s="51">
        <v>125</v>
      </c>
      <c r="D93" s="51">
        <v>0</v>
      </c>
      <c r="E93" s="51">
        <v>0</v>
      </c>
      <c r="F93" s="51">
        <v>0</v>
      </c>
      <c r="G93" s="223">
        <f t="shared" si="15"/>
        <v>0</v>
      </c>
      <c r="H93" s="223" t="e">
        <f t="shared" si="27"/>
        <v>#DIV/0!</v>
      </c>
      <c r="L93" s="8"/>
      <c r="M93" s="8"/>
      <c r="N93" s="8"/>
      <c r="O93" s="8"/>
      <c r="P93" s="8"/>
      <c r="Q93" s="2"/>
    </row>
    <row r="94" spans="1:17" ht="23.25" customHeight="1" x14ac:dyDescent="0.2">
      <c r="A94" s="12" t="s">
        <v>223</v>
      </c>
      <c r="B94" s="29" t="s">
        <v>224</v>
      </c>
      <c r="C94" s="57">
        <f>C95</f>
        <v>0</v>
      </c>
      <c r="D94" s="57">
        <f t="shared" ref="D94:F95" si="34">D95</f>
        <v>33676.6</v>
      </c>
      <c r="E94" s="57">
        <f t="shared" si="34"/>
        <v>0</v>
      </c>
      <c r="F94" s="57">
        <f t="shared" si="34"/>
        <v>46873.19</v>
      </c>
      <c r="G94" s="223" t="e">
        <f t="shared" si="15"/>
        <v>#DIV/0!</v>
      </c>
      <c r="H94" s="223">
        <f t="shared" si="27"/>
        <v>139.18623020138614</v>
      </c>
      <c r="L94" s="8"/>
      <c r="M94" s="8"/>
      <c r="N94" s="8"/>
      <c r="O94" s="8"/>
      <c r="P94" s="8"/>
      <c r="Q94" s="2"/>
    </row>
    <row r="95" spans="1:17" ht="15" customHeight="1" x14ac:dyDescent="0.2">
      <c r="A95" s="14" t="s">
        <v>44</v>
      </c>
      <c r="B95" s="15" t="s">
        <v>45</v>
      </c>
      <c r="C95" s="63">
        <f>C96</f>
        <v>0</v>
      </c>
      <c r="D95" s="63">
        <f t="shared" si="34"/>
        <v>33676.6</v>
      </c>
      <c r="E95" s="63">
        <f t="shared" si="34"/>
        <v>0</v>
      </c>
      <c r="F95" s="63">
        <f t="shared" si="34"/>
        <v>46873.19</v>
      </c>
      <c r="G95" s="223" t="e">
        <f t="shared" si="15"/>
        <v>#DIV/0!</v>
      </c>
      <c r="H95" s="223">
        <f t="shared" si="27"/>
        <v>139.18623020138614</v>
      </c>
      <c r="L95" s="8"/>
      <c r="M95" s="8"/>
      <c r="N95" s="8"/>
      <c r="O95" s="8"/>
      <c r="P95" s="8"/>
      <c r="Q95" s="2"/>
    </row>
    <row r="96" spans="1:17" ht="12.75" customHeight="1" x14ac:dyDescent="0.2">
      <c r="A96" s="25">
        <v>3</v>
      </c>
      <c r="B96" s="26" t="s">
        <v>7</v>
      </c>
      <c r="C96" s="50">
        <f>C97+C101</f>
        <v>0</v>
      </c>
      <c r="D96" s="50">
        <f t="shared" ref="D96:F96" si="35">D97+D101</f>
        <v>33676.6</v>
      </c>
      <c r="E96" s="50">
        <f t="shared" si="35"/>
        <v>0</v>
      </c>
      <c r="F96" s="50">
        <f t="shared" si="35"/>
        <v>46873.19</v>
      </c>
      <c r="G96" s="223" t="e">
        <f t="shared" si="15"/>
        <v>#DIV/0!</v>
      </c>
      <c r="H96" s="223">
        <f t="shared" si="27"/>
        <v>139.18623020138614</v>
      </c>
      <c r="L96" s="8"/>
      <c r="M96" s="8"/>
      <c r="N96" s="8"/>
      <c r="O96" s="8"/>
      <c r="P96" s="8"/>
      <c r="Q96" s="2"/>
    </row>
    <row r="97" spans="1:17" ht="12.75" customHeight="1" x14ac:dyDescent="0.2">
      <c r="A97" s="16">
        <v>31</v>
      </c>
      <c r="B97" s="17" t="s">
        <v>54</v>
      </c>
      <c r="C97" s="50">
        <f>C98+C99+C100</f>
        <v>0</v>
      </c>
      <c r="D97" s="50">
        <f t="shared" ref="D97:F97" si="36">D98+D99+D100</f>
        <v>31625</v>
      </c>
      <c r="E97" s="50">
        <f t="shared" si="36"/>
        <v>0</v>
      </c>
      <c r="F97" s="50">
        <f t="shared" si="36"/>
        <v>44104.22</v>
      </c>
      <c r="G97" s="223" t="e">
        <f t="shared" si="15"/>
        <v>#DIV/0!</v>
      </c>
      <c r="H97" s="223">
        <f t="shared" si="27"/>
        <v>139.45998418972331</v>
      </c>
      <c r="L97" s="8"/>
      <c r="M97" s="8"/>
      <c r="N97" s="8"/>
      <c r="O97" s="8"/>
      <c r="P97" s="8"/>
      <c r="Q97" s="2"/>
    </row>
    <row r="98" spans="1:17" ht="12.75" customHeight="1" x14ac:dyDescent="0.2">
      <c r="A98" s="19">
        <v>3111</v>
      </c>
      <c r="B98" s="20" t="s">
        <v>55</v>
      </c>
      <c r="C98" s="51">
        <v>0</v>
      </c>
      <c r="D98" s="51">
        <v>25000</v>
      </c>
      <c r="E98" s="51">
        <v>0</v>
      </c>
      <c r="F98" s="51">
        <v>35454.230000000003</v>
      </c>
      <c r="G98" s="223" t="e">
        <f t="shared" si="15"/>
        <v>#DIV/0!</v>
      </c>
      <c r="H98" s="223">
        <f t="shared" si="27"/>
        <v>141.81692000000001</v>
      </c>
      <c r="L98" s="8"/>
      <c r="M98" s="8"/>
      <c r="N98" s="8"/>
      <c r="O98" s="8"/>
      <c r="P98" s="8"/>
      <c r="Q98" s="2"/>
    </row>
    <row r="99" spans="1:17" ht="12.75" customHeight="1" x14ac:dyDescent="0.2">
      <c r="A99" s="19">
        <v>3121</v>
      </c>
      <c r="B99" s="20" t="s">
        <v>56</v>
      </c>
      <c r="C99" s="51">
        <v>0</v>
      </c>
      <c r="D99" s="51">
        <v>2500</v>
      </c>
      <c r="E99" s="51">
        <v>0</v>
      </c>
      <c r="F99" s="51">
        <v>2800</v>
      </c>
      <c r="G99" s="223" t="e">
        <f t="shared" si="15"/>
        <v>#DIV/0!</v>
      </c>
      <c r="H99" s="223">
        <f t="shared" si="27"/>
        <v>112.00000000000001</v>
      </c>
      <c r="L99" s="8"/>
      <c r="M99" s="8"/>
      <c r="N99" s="8"/>
      <c r="O99" s="8"/>
      <c r="P99" s="8"/>
      <c r="Q99" s="2"/>
    </row>
    <row r="100" spans="1:17" ht="12.75" customHeight="1" x14ac:dyDescent="0.2">
      <c r="A100" s="19">
        <v>3132</v>
      </c>
      <c r="B100" s="20" t="s">
        <v>57</v>
      </c>
      <c r="C100" s="51">
        <v>0</v>
      </c>
      <c r="D100" s="51">
        <v>4125</v>
      </c>
      <c r="E100" s="51">
        <v>0</v>
      </c>
      <c r="F100" s="51">
        <v>5849.99</v>
      </c>
      <c r="G100" s="223" t="e">
        <f t="shared" si="15"/>
        <v>#DIV/0!</v>
      </c>
      <c r="H100" s="223">
        <f t="shared" si="27"/>
        <v>141.81793939393938</v>
      </c>
      <c r="L100" s="8"/>
      <c r="M100" s="8"/>
      <c r="N100" s="8"/>
      <c r="O100" s="8"/>
      <c r="P100" s="8"/>
      <c r="Q100" s="2"/>
    </row>
    <row r="101" spans="1:17" ht="12.75" customHeight="1" x14ac:dyDescent="0.2">
      <c r="A101" s="16">
        <v>32</v>
      </c>
      <c r="B101" s="17" t="s">
        <v>8</v>
      </c>
      <c r="C101" s="50">
        <f>C102+C103+C104+C105</f>
        <v>0</v>
      </c>
      <c r="D101" s="50">
        <f t="shared" ref="D101:F101" si="37">D102+D103+D104+D105</f>
        <v>2051.6</v>
      </c>
      <c r="E101" s="50">
        <f t="shared" si="37"/>
        <v>0</v>
      </c>
      <c r="F101" s="50">
        <f t="shared" si="37"/>
        <v>2768.9700000000003</v>
      </c>
      <c r="G101" s="223" t="e">
        <f t="shared" si="15"/>
        <v>#DIV/0!</v>
      </c>
      <c r="H101" s="223">
        <f t="shared" si="27"/>
        <v>134.9663677130045</v>
      </c>
      <c r="L101" s="8"/>
      <c r="M101" s="8"/>
      <c r="N101" s="8"/>
      <c r="O101" s="8"/>
      <c r="P101" s="8"/>
      <c r="Q101" s="2"/>
    </row>
    <row r="102" spans="1:17" ht="12.75" customHeight="1" x14ac:dyDescent="0.2">
      <c r="A102" s="19">
        <v>3211</v>
      </c>
      <c r="B102" s="20" t="s">
        <v>17</v>
      </c>
      <c r="C102" s="51">
        <v>0</v>
      </c>
      <c r="D102" s="51">
        <v>500</v>
      </c>
      <c r="E102" s="51">
        <v>0</v>
      </c>
      <c r="F102" s="51">
        <v>180</v>
      </c>
      <c r="G102" s="223" t="e">
        <f t="shared" si="15"/>
        <v>#DIV/0!</v>
      </c>
      <c r="H102" s="223">
        <f t="shared" si="27"/>
        <v>36</v>
      </c>
      <c r="L102" s="8"/>
      <c r="M102" s="8"/>
      <c r="N102" s="8"/>
      <c r="O102" s="8"/>
      <c r="P102" s="8"/>
      <c r="Q102" s="2"/>
    </row>
    <row r="103" spans="1:17" ht="12.75" customHeight="1" x14ac:dyDescent="0.2">
      <c r="A103" s="19">
        <v>3212</v>
      </c>
      <c r="B103" s="226" t="s">
        <v>58</v>
      </c>
      <c r="C103" s="51">
        <v>0</v>
      </c>
      <c r="D103" s="51">
        <v>1401.6</v>
      </c>
      <c r="E103" s="51">
        <v>0</v>
      </c>
      <c r="F103" s="51">
        <v>1343.97</v>
      </c>
      <c r="G103" s="223" t="e">
        <f t="shared" si="15"/>
        <v>#DIV/0!</v>
      </c>
      <c r="H103" s="223">
        <f t="shared" si="27"/>
        <v>95.888270547945211</v>
      </c>
      <c r="L103" s="8"/>
      <c r="M103" s="8"/>
      <c r="N103" s="8"/>
      <c r="O103" s="8"/>
      <c r="P103" s="8"/>
      <c r="Q103" s="2"/>
    </row>
    <row r="104" spans="1:17" ht="12.75" customHeight="1" x14ac:dyDescent="0.2">
      <c r="A104" s="19">
        <v>3213</v>
      </c>
      <c r="B104" s="30" t="s">
        <v>18</v>
      </c>
      <c r="C104" s="51">
        <v>0</v>
      </c>
      <c r="D104" s="51">
        <v>150</v>
      </c>
      <c r="E104" s="51">
        <v>0</v>
      </c>
      <c r="F104" s="51">
        <v>125</v>
      </c>
      <c r="G104" s="223" t="e">
        <f t="shared" si="15"/>
        <v>#DIV/0!</v>
      </c>
      <c r="H104" s="223">
        <f t="shared" si="27"/>
        <v>83.333333333333343</v>
      </c>
      <c r="L104" s="8"/>
      <c r="M104" s="8"/>
      <c r="N104" s="8"/>
      <c r="O104" s="8"/>
      <c r="P104" s="8"/>
      <c r="Q104" s="2"/>
    </row>
    <row r="105" spans="1:17" ht="12.75" customHeight="1" x14ac:dyDescent="0.2">
      <c r="A105" s="19">
        <v>3236</v>
      </c>
      <c r="B105" s="30" t="s">
        <v>27</v>
      </c>
      <c r="C105" s="51">
        <v>0</v>
      </c>
      <c r="D105" s="51">
        <v>0</v>
      </c>
      <c r="E105" s="51">
        <v>0</v>
      </c>
      <c r="F105" s="51">
        <v>1120</v>
      </c>
      <c r="G105" s="223" t="e">
        <f t="shared" si="15"/>
        <v>#DIV/0!</v>
      </c>
      <c r="H105" s="223" t="e">
        <f t="shared" si="27"/>
        <v>#DIV/0!</v>
      </c>
      <c r="L105" s="8"/>
      <c r="M105" s="8"/>
      <c r="N105" s="8"/>
      <c r="O105" s="8"/>
      <c r="P105" s="8"/>
      <c r="Q105" s="2"/>
    </row>
    <row r="106" spans="1:17" ht="20.25" customHeight="1" x14ac:dyDescent="0.2">
      <c r="A106" s="21" t="s">
        <v>59</v>
      </c>
      <c r="B106" s="27" t="s">
        <v>60</v>
      </c>
      <c r="C106" s="47">
        <f>C107+C114+C119</f>
        <v>500</v>
      </c>
      <c r="D106" s="47">
        <f t="shared" ref="D106:F106" si="38">D107+D114+D119</f>
        <v>1165</v>
      </c>
      <c r="E106" s="47">
        <f t="shared" si="38"/>
        <v>0</v>
      </c>
      <c r="F106" s="47">
        <f t="shared" si="38"/>
        <v>16150.82</v>
      </c>
      <c r="G106" s="223">
        <f t="shared" si="15"/>
        <v>3230.1639999999998</v>
      </c>
      <c r="H106" s="223">
        <f t="shared" si="27"/>
        <v>1386.3364806866953</v>
      </c>
      <c r="L106" s="8"/>
      <c r="M106" s="8"/>
      <c r="N106" s="8"/>
      <c r="O106" s="8"/>
      <c r="P106" s="8"/>
      <c r="Q106" s="2"/>
    </row>
    <row r="107" spans="1:17" ht="19.5" customHeight="1" x14ac:dyDescent="0.2">
      <c r="A107" s="12" t="s">
        <v>61</v>
      </c>
      <c r="B107" s="13" t="s">
        <v>62</v>
      </c>
      <c r="C107" s="48">
        <f>C108</f>
        <v>0</v>
      </c>
      <c r="D107" s="48">
        <f t="shared" ref="D107:F109" si="39">D108</f>
        <v>665</v>
      </c>
      <c r="E107" s="48">
        <f t="shared" si="39"/>
        <v>0</v>
      </c>
      <c r="F107" s="48">
        <f t="shared" si="39"/>
        <v>15550.869999999999</v>
      </c>
      <c r="G107" s="223" t="e">
        <f t="shared" si="15"/>
        <v>#DIV/0!</v>
      </c>
      <c r="H107" s="223">
        <f t="shared" si="27"/>
        <v>2338.4766917293232</v>
      </c>
      <c r="L107" s="8"/>
      <c r="M107" s="8"/>
      <c r="N107" s="8"/>
      <c r="O107" s="8"/>
      <c r="P107" s="8"/>
      <c r="Q107" s="2"/>
    </row>
    <row r="108" spans="1:17" ht="15" customHeight="1" x14ac:dyDescent="0.2">
      <c r="A108" s="14" t="s">
        <v>44</v>
      </c>
      <c r="B108" s="15" t="s">
        <v>45</v>
      </c>
      <c r="C108" s="49">
        <f>C109</f>
        <v>0</v>
      </c>
      <c r="D108" s="49">
        <f t="shared" si="39"/>
        <v>665</v>
      </c>
      <c r="E108" s="49">
        <f t="shared" si="39"/>
        <v>0</v>
      </c>
      <c r="F108" s="49">
        <f t="shared" si="39"/>
        <v>15550.869999999999</v>
      </c>
      <c r="G108" s="223" t="e">
        <f t="shared" ref="G108:G124" si="40">F108/C108*100</f>
        <v>#DIV/0!</v>
      </c>
      <c r="H108" s="223">
        <f t="shared" si="27"/>
        <v>2338.4766917293232</v>
      </c>
      <c r="L108" s="8"/>
      <c r="M108" s="8"/>
      <c r="N108" s="8"/>
      <c r="O108" s="8"/>
      <c r="P108" s="8"/>
      <c r="Q108" s="2"/>
    </row>
    <row r="109" spans="1:17" s="3" customFormat="1" ht="12.75" customHeight="1" x14ac:dyDescent="0.2">
      <c r="A109" s="16">
        <v>4</v>
      </c>
      <c r="B109" s="31" t="s">
        <v>63</v>
      </c>
      <c r="C109" s="50">
        <f>C110</f>
        <v>0</v>
      </c>
      <c r="D109" s="50">
        <f t="shared" si="39"/>
        <v>665</v>
      </c>
      <c r="E109" s="50">
        <f t="shared" si="39"/>
        <v>0</v>
      </c>
      <c r="F109" s="50">
        <f t="shared" si="39"/>
        <v>15550.869999999999</v>
      </c>
      <c r="G109" s="223" t="e">
        <f t="shared" si="40"/>
        <v>#DIV/0!</v>
      </c>
      <c r="H109" s="223">
        <f t="shared" si="27"/>
        <v>2338.4766917293232</v>
      </c>
      <c r="L109" s="8"/>
      <c r="M109" s="8"/>
      <c r="N109" s="8"/>
      <c r="O109" s="8"/>
      <c r="P109" s="8"/>
      <c r="Q109" s="5"/>
    </row>
    <row r="110" spans="1:17" s="3" customFormat="1" ht="12.75" customHeight="1" x14ac:dyDescent="0.2">
      <c r="A110" s="16">
        <v>42</v>
      </c>
      <c r="B110" s="17" t="s">
        <v>64</v>
      </c>
      <c r="C110" s="50">
        <f>C111+C112+C113</f>
        <v>0</v>
      </c>
      <c r="D110" s="50">
        <f t="shared" ref="D110:F110" si="41">D111+D112+D113</f>
        <v>665</v>
      </c>
      <c r="E110" s="50">
        <f t="shared" si="41"/>
        <v>0</v>
      </c>
      <c r="F110" s="50">
        <f t="shared" si="41"/>
        <v>15550.869999999999</v>
      </c>
      <c r="G110" s="223" t="e">
        <f t="shared" si="40"/>
        <v>#DIV/0!</v>
      </c>
      <c r="H110" s="223">
        <f t="shared" si="27"/>
        <v>2338.4766917293232</v>
      </c>
      <c r="L110" s="8"/>
      <c r="M110" s="8"/>
      <c r="N110" s="8"/>
      <c r="O110" s="8"/>
      <c r="P110" s="8"/>
      <c r="Q110" s="5"/>
    </row>
    <row r="111" spans="1:17" s="3" customFormat="1" x14ac:dyDescent="0.2">
      <c r="A111" s="22">
        <v>4221</v>
      </c>
      <c r="B111" s="20" t="s">
        <v>65</v>
      </c>
      <c r="C111" s="51">
        <v>0</v>
      </c>
      <c r="D111" s="51">
        <v>665</v>
      </c>
      <c r="E111" s="51">
        <v>0</v>
      </c>
      <c r="F111" s="51">
        <v>5600</v>
      </c>
      <c r="G111" s="223" t="e">
        <f t="shared" si="40"/>
        <v>#DIV/0!</v>
      </c>
      <c r="H111" s="223">
        <f t="shared" si="27"/>
        <v>842.10526315789468</v>
      </c>
      <c r="L111" s="8"/>
      <c r="M111" s="8"/>
      <c r="N111" s="8"/>
      <c r="O111" s="8"/>
      <c r="P111" s="8"/>
      <c r="Q111" s="5"/>
    </row>
    <row r="112" spans="1:17" s="3" customFormat="1" x14ac:dyDescent="0.2">
      <c r="A112" s="24">
        <v>4223</v>
      </c>
      <c r="B112" s="20" t="s">
        <v>151</v>
      </c>
      <c r="C112" s="51">
        <v>0</v>
      </c>
      <c r="D112" s="51">
        <v>0</v>
      </c>
      <c r="E112" s="51">
        <v>0</v>
      </c>
      <c r="F112" s="51">
        <v>9464.24</v>
      </c>
      <c r="G112" s="223"/>
      <c r="H112" s="223"/>
      <c r="L112" s="8"/>
      <c r="M112" s="8"/>
      <c r="N112" s="8"/>
      <c r="O112" s="8"/>
      <c r="P112" s="8"/>
      <c r="Q112" s="5"/>
    </row>
    <row r="113" spans="1:17" s="3" customFormat="1" x14ac:dyDescent="0.2">
      <c r="A113" s="24">
        <v>4227</v>
      </c>
      <c r="B113" s="20" t="s">
        <v>100</v>
      </c>
      <c r="C113" s="51">
        <v>0</v>
      </c>
      <c r="D113" s="51">
        <v>0</v>
      </c>
      <c r="E113" s="51">
        <v>0</v>
      </c>
      <c r="F113" s="51">
        <v>486.63</v>
      </c>
      <c r="G113" s="223" t="e">
        <f t="shared" si="40"/>
        <v>#DIV/0!</v>
      </c>
      <c r="H113" s="223" t="e">
        <f t="shared" si="27"/>
        <v>#DIV/0!</v>
      </c>
      <c r="L113" s="8"/>
      <c r="M113" s="8"/>
      <c r="N113" s="8"/>
      <c r="O113" s="8"/>
      <c r="P113" s="8"/>
      <c r="Q113" s="5"/>
    </row>
    <row r="114" spans="1:17" s="3" customFormat="1" ht="19.5" customHeight="1" x14ac:dyDescent="0.2">
      <c r="A114" s="12" t="s">
        <v>101</v>
      </c>
      <c r="B114" s="13" t="s">
        <v>102</v>
      </c>
      <c r="C114" s="48">
        <f>C115</f>
        <v>0</v>
      </c>
      <c r="D114" s="48">
        <f t="shared" ref="D114:F117" si="42">D115</f>
        <v>0</v>
      </c>
      <c r="E114" s="48">
        <f t="shared" si="42"/>
        <v>0</v>
      </c>
      <c r="F114" s="48">
        <f t="shared" si="42"/>
        <v>0</v>
      </c>
      <c r="G114" s="223" t="e">
        <f t="shared" si="40"/>
        <v>#DIV/0!</v>
      </c>
      <c r="H114" s="223" t="e">
        <f t="shared" si="27"/>
        <v>#DIV/0!</v>
      </c>
      <c r="L114" s="8"/>
      <c r="M114" s="8"/>
      <c r="N114" s="8"/>
      <c r="O114" s="8"/>
      <c r="P114" s="8"/>
      <c r="Q114" s="5"/>
    </row>
    <row r="115" spans="1:17" s="3" customFormat="1" ht="15" customHeight="1" x14ac:dyDescent="0.2">
      <c r="A115" s="14" t="s">
        <v>44</v>
      </c>
      <c r="B115" s="15" t="s">
        <v>45</v>
      </c>
      <c r="C115" s="49">
        <f>C116</f>
        <v>0</v>
      </c>
      <c r="D115" s="49">
        <f t="shared" si="42"/>
        <v>0</v>
      </c>
      <c r="E115" s="49">
        <f t="shared" si="42"/>
        <v>0</v>
      </c>
      <c r="F115" s="49">
        <f t="shared" si="42"/>
        <v>0</v>
      </c>
      <c r="G115" s="223" t="e">
        <f t="shared" si="40"/>
        <v>#DIV/0!</v>
      </c>
      <c r="H115" s="223" t="e">
        <f t="shared" si="27"/>
        <v>#DIV/0!</v>
      </c>
      <c r="L115" s="8"/>
      <c r="M115" s="8"/>
      <c r="N115" s="8"/>
      <c r="O115" s="8"/>
      <c r="P115" s="8"/>
      <c r="Q115" s="5"/>
    </row>
    <row r="116" spans="1:17" s="3" customFormat="1" x14ac:dyDescent="0.2">
      <c r="A116" s="16">
        <v>3</v>
      </c>
      <c r="B116" s="31" t="s">
        <v>63</v>
      </c>
      <c r="C116" s="50">
        <f>C117</f>
        <v>0</v>
      </c>
      <c r="D116" s="50">
        <f t="shared" si="42"/>
        <v>0</v>
      </c>
      <c r="E116" s="50">
        <f t="shared" si="42"/>
        <v>0</v>
      </c>
      <c r="F116" s="50">
        <f t="shared" si="42"/>
        <v>0</v>
      </c>
      <c r="G116" s="223" t="e">
        <f t="shared" si="40"/>
        <v>#DIV/0!</v>
      </c>
      <c r="H116" s="223" t="e">
        <f t="shared" si="27"/>
        <v>#DIV/0!</v>
      </c>
      <c r="L116" s="8"/>
      <c r="M116" s="8"/>
      <c r="N116" s="8"/>
      <c r="O116" s="8"/>
      <c r="P116" s="8"/>
      <c r="Q116" s="5"/>
    </row>
    <row r="117" spans="1:17" s="3" customFormat="1" ht="12.75" customHeight="1" x14ac:dyDescent="0.2">
      <c r="A117" s="16">
        <v>32</v>
      </c>
      <c r="B117" s="17" t="s">
        <v>64</v>
      </c>
      <c r="C117" s="50">
        <f>C118</f>
        <v>0</v>
      </c>
      <c r="D117" s="50">
        <f t="shared" si="42"/>
        <v>0</v>
      </c>
      <c r="E117" s="50">
        <f t="shared" si="42"/>
        <v>0</v>
      </c>
      <c r="F117" s="50">
        <f t="shared" si="42"/>
        <v>0</v>
      </c>
      <c r="G117" s="223" t="e">
        <f t="shared" si="40"/>
        <v>#DIV/0!</v>
      </c>
      <c r="H117" s="223" t="e">
        <f t="shared" si="27"/>
        <v>#DIV/0!</v>
      </c>
      <c r="L117" s="8"/>
      <c r="M117" s="8"/>
      <c r="N117" s="8"/>
      <c r="O117" s="8"/>
      <c r="P117" s="8"/>
      <c r="Q117" s="5"/>
    </row>
    <row r="118" spans="1:17" s="3" customFormat="1" x14ac:dyDescent="0.2">
      <c r="A118" s="22">
        <v>3225</v>
      </c>
      <c r="B118" s="20" t="s">
        <v>65</v>
      </c>
      <c r="C118" s="51">
        <v>0</v>
      </c>
      <c r="D118" s="51">
        <v>0</v>
      </c>
      <c r="E118" s="51">
        <v>0</v>
      </c>
      <c r="F118" s="51">
        <v>0</v>
      </c>
      <c r="G118" s="223" t="e">
        <f t="shared" si="40"/>
        <v>#DIV/0!</v>
      </c>
      <c r="H118" s="223" t="e">
        <f t="shared" si="27"/>
        <v>#DIV/0!</v>
      </c>
      <c r="L118" s="8"/>
      <c r="M118" s="8"/>
      <c r="N118" s="8"/>
      <c r="O118" s="8"/>
      <c r="P118" s="8"/>
      <c r="Q118" s="5"/>
    </row>
    <row r="119" spans="1:17" s="3" customFormat="1" ht="17.25" customHeight="1" x14ac:dyDescent="0.2">
      <c r="A119" s="12" t="s">
        <v>182</v>
      </c>
      <c r="B119" s="13" t="s">
        <v>183</v>
      </c>
      <c r="C119" s="48">
        <f>C120</f>
        <v>500</v>
      </c>
      <c r="D119" s="48">
        <f t="shared" ref="D119:F122" si="43">D120</f>
        <v>500</v>
      </c>
      <c r="E119" s="48">
        <f t="shared" si="43"/>
        <v>0</v>
      </c>
      <c r="F119" s="48">
        <f t="shared" si="43"/>
        <v>599.95000000000005</v>
      </c>
      <c r="G119" s="223">
        <f t="shared" si="40"/>
        <v>119.99000000000002</v>
      </c>
      <c r="H119" s="223">
        <f t="shared" si="27"/>
        <v>119.99000000000002</v>
      </c>
      <c r="L119" s="8"/>
      <c r="M119" s="8"/>
      <c r="N119" s="8"/>
      <c r="O119" s="8"/>
      <c r="P119" s="8"/>
      <c r="Q119" s="5"/>
    </row>
    <row r="120" spans="1:17" s="3" customFormat="1" ht="14.25" customHeight="1" x14ac:dyDescent="0.2">
      <c r="A120" s="14" t="s">
        <v>44</v>
      </c>
      <c r="B120" s="15" t="s">
        <v>45</v>
      </c>
      <c r="C120" s="49">
        <f>C121</f>
        <v>500</v>
      </c>
      <c r="D120" s="49">
        <f t="shared" si="43"/>
        <v>500</v>
      </c>
      <c r="E120" s="49">
        <f t="shared" si="43"/>
        <v>0</v>
      </c>
      <c r="F120" s="49">
        <f t="shared" si="43"/>
        <v>599.95000000000005</v>
      </c>
      <c r="G120" s="223">
        <f t="shared" si="40"/>
        <v>119.99000000000002</v>
      </c>
      <c r="H120" s="223">
        <f t="shared" si="27"/>
        <v>119.99000000000002</v>
      </c>
      <c r="L120" s="8"/>
      <c r="M120" s="8"/>
      <c r="N120" s="8"/>
      <c r="O120" s="8"/>
      <c r="P120" s="8"/>
      <c r="Q120" s="5"/>
    </row>
    <row r="121" spans="1:17" s="3" customFormat="1" x14ac:dyDescent="0.2">
      <c r="A121" s="16">
        <v>4</v>
      </c>
      <c r="B121" s="31" t="s">
        <v>63</v>
      </c>
      <c r="C121" s="50">
        <f>C122</f>
        <v>500</v>
      </c>
      <c r="D121" s="50">
        <f t="shared" si="43"/>
        <v>500</v>
      </c>
      <c r="E121" s="50">
        <f t="shared" si="43"/>
        <v>0</v>
      </c>
      <c r="F121" s="50">
        <f t="shared" si="43"/>
        <v>599.95000000000005</v>
      </c>
      <c r="G121" s="223">
        <f t="shared" si="40"/>
        <v>119.99000000000002</v>
      </c>
      <c r="H121" s="223">
        <f t="shared" si="27"/>
        <v>119.99000000000002</v>
      </c>
      <c r="L121" s="8"/>
      <c r="M121" s="8"/>
      <c r="N121" s="8"/>
      <c r="O121" s="8"/>
      <c r="P121" s="8"/>
      <c r="Q121" s="5"/>
    </row>
    <row r="122" spans="1:17" s="3" customFormat="1" ht="12.75" customHeight="1" x14ac:dyDescent="0.2">
      <c r="A122" s="16">
        <v>42</v>
      </c>
      <c r="B122" s="17" t="s">
        <v>64</v>
      </c>
      <c r="C122" s="50">
        <f>C123</f>
        <v>500</v>
      </c>
      <c r="D122" s="50">
        <f t="shared" si="43"/>
        <v>500</v>
      </c>
      <c r="E122" s="50">
        <f t="shared" si="43"/>
        <v>0</v>
      </c>
      <c r="F122" s="50">
        <f t="shared" si="43"/>
        <v>599.95000000000005</v>
      </c>
      <c r="G122" s="223">
        <f t="shared" si="40"/>
        <v>119.99000000000002</v>
      </c>
      <c r="H122" s="223">
        <f t="shared" si="27"/>
        <v>119.99000000000002</v>
      </c>
      <c r="L122" s="8"/>
      <c r="M122" s="8"/>
      <c r="N122" s="8"/>
      <c r="O122" s="8"/>
      <c r="P122" s="8"/>
      <c r="Q122" s="5"/>
    </row>
    <row r="123" spans="1:17" s="3" customFormat="1" x14ac:dyDescent="0.2">
      <c r="A123" s="24">
        <v>4241</v>
      </c>
      <c r="B123" s="20" t="s">
        <v>91</v>
      </c>
      <c r="C123" s="51">
        <v>500</v>
      </c>
      <c r="D123" s="51">
        <v>500</v>
      </c>
      <c r="E123" s="51">
        <v>0</v>
      </c>
      <c r="F123" s="51">
        <v>599.95000000000005</v>
      </c>
      <c r="G123" s="223">
        <f t="shared" si="40"/>
        <v>119.99000000000002</v>
      </c>
      <c r="H123" s="223">
        <f t="shared" si="27"/>
        <v>119.99000000000002</v>
      </c>
      <c r="L123" s="8"/>
      <c r="M123" s="8"/>
      <c r="N123" s="8"/>
      <c r="O123" s="8"/>
      <c r="P123" s="8"/>
      <c r="Q123" s="5"/>
    </row>
    <row r="124" spans="1:17" s="3" customFormat="1" ht="25.5" customHeight="1" x14ac:dyDescent="0.2">
      <c r="A124" s="21" t="s">
        <v>66</v>
      </c>
      <c r="B124" s="11" t="s">
        <v>67</v>
      </c>
      <c r="C124" s="47">
        <f t="shared" ref="C124:F128" si="44">C125</f>
        <v>0</v>
      </c>
      <c r="D124" s="47">
        <f t="shared" si="44"/>
        <v>1327.23</v>
      </c>
      <c r="E124" s="47">
        <f t="shared" si="44"/>
        <v>0</v>
      </c>
      <c r="F124" s="47">
        <f t="shared" si="44"/>
        <v>2814.51</v>
      </c>
      <c r="G124" s="223" t="e">
        <f t="shared" si="40"/>
        <v>#DIV/0!</v>
      </c>
      <c r="H124" s="223">
        <f t="shared" si="27"/>
        <v>212.05894984290592</v>
      </c>
      <c r="L124" s="8"/>
      <c r="M124" s="8"/>
      <c r="N124" s="8"/>
      <c r="O124" s="8"/>
      <c r="P124" s="8"/>
      <c r="Q124" s="5"/>
    </row>
    <row r="125" spans="1:17" s="3" customFormat="1" ht="24.75" customHeight="1" x14ac:dyDescent="0.2">
      <c r="A125" s="12" t="s">
        <v>14</v>
      </c>
      <c r="B125" s="13" t="s">
        <v>67</v>
      </c>
      <c r="C125" s="48">
        <f>C127</f>
        <v>0</v>
      </c>
      <c r="D125" s="48">
        <f>D127</f>
        <v>1327.23</v>
      </c>
      <c r="E125" s="48">
        <f>E127</f>
        <v>0</v>
      </c>
      <c r="F125" s="48">
        <f>F127</f>
        <v>2814.51</v>
      </c>
      <c r="G125" s="223" t="e">
        <f t="shared" ref="G125:G131" si="45">F125/C125*100</f>
        <v>#DIV/0!</v>
      </c>
      <c r="H125" s="223">
        <f t="shared" si="27"/>
        <v>212.05894984290592</v>
      </c>
      <c r="L125" s="8"/>
      <c r="M125" s="8"/>
      <c r="N125" s="8"/>
      <c r="O125" s="8"/>
      <c r="P125" s="8"/>
      <c r="Q125" s="5"/>
    </row>
    <row r="126" spans="1:17" s="3" customFormat="1" ht="15" customHeight="1" x14ac:dyDescent="0.2">
      <c r="A126" s="14" t="s">
        <v>44</v>
      </c>
      <c r="B126" s="15" t="s">
        <v>45</v>
      </c>
      <c r="C126" s="49">
        <f>C127</f>
        <v>0</v>
      </c>
      <c r="D126" s="49">
        <f t="shared" ref="D126:F126" si="46">D127</f>
        <v>1327.23</v>
      </c>
      <c r="E126" s="49">
        <f t="shared" si="46"/>
        <v>0</v>
      </c>
      <c r="F126" s="49">
        <f t="shared" si="46"/>
        <v>2814.51</v>
      </c>
      <c r="G126" s="223" t="e">
        <f t="shared" si="45"/>
        <v>#DIV/0!</v>
      </c>
      <c r="H126" s="223">
        <f t="shared" ref="H126:H194" si="47">F126/D126*100</f>
        <v>212.05894984290592</v>
      </c>
      <c r="L126" s="8"/>
      <c r="M126" s="8"/>
      <c r="N126" s="8"/>
      <c r="O126" s="8"/>
      <c r="P126" s="8"/>
      <c r="Q126" s="5"/>
    </row>
    <row r="127" spans="1:17" x14ac:dyDescent="0.2">
      <c r="A127" s="16">
        <v>3</v>
      </c>
      <c r="B127" s="17" t="s">
        <v>7</v>
      </c>
      <c r="C127" s="50">
        <f>C128</f>
        <v>0</v>
      </c>
      <c r="D127" s="50">
        <f t="shared" si="44"/>
        <v>1327.23</v>
      </c>
      <c r="E127" s="50">
        <f t="shared" si="44"/>
        <v>0</v>
      </c>
      <c r="F127" s="50">
        <f t="shared" si="44"/>
        <v>2814.51</v>
      </c>
      <c r="G127" s="223" t="e">
        <f t="shared" si="45"/>
        <v>#DIV/0!</v>
      </c>
      <c r="H127" s="223">
        <f t="shared" si="47"/>
        <v>212.05894984290592</v>
      </c>
      <c r="L127" s="8"/>
      <c r="M127" s="8"/>
      <c r="N127" s="8"/>
      <c r="O127" s="8"/>
      <c r="P127" s="8"/>
      <c r="Q127" s="2"/>
    </row>
    <row r="128" spans="1:17" x14ac:dyDescent="0.2">
      <c r="A128" s="16">
        <v>32</v>
      </c>
      <c r="B128" s="17" t="s">
        <v>8</v>
      </c>
      <c r="C128" s="50">
        <f>C129</f>
        <v>0</v>
      </c>
      <c r="D128" s="50">
        <f t="shared" si="44"/>
        <v>1327.23</v>
      </c>
      <c r="E128" s="50">
        <f t="shared" si="44"/>
        <v>0</v>
      </c>
      <c r="F128" s="50">
        <f t="shared" si="44"/>
        <v>2814.51</v>
      </c>
      <c r="G128" s="223" t="e">
        <f t="shared" si="45"/>
        <v>#DIV/0!</v>
      </c>
      <c r="H128" s="223">
        <f t="shared" si="47"/>
        <v>212.05894984290592</v>
      </c>
      <c r="L128" s="8"/>
      <c r="M128" s="8"/>
      <c r="N128" s="8"/>
      <c r="O128" s="8"/>
      <c r="P128" s="8"/>
      <c r="Q128" s="2"/>
    </row>
    <row r="129" spans="1:17" x14ac:dyDescent="0.2">
      <c r="A129" s="22">
        <v>3232</v>
      </c>
      <c r="B129" s="20" t="s">
        <v>41</v>
      </c>
      <c r="C129" s="51">
        <v>0</v>
      </c>
      <c r="D129" s="54">
        <v>1327.23</v>
      </c>
      <c r="E129" s="54">
        <v>0</v>
      </c>
      <c r="F129" s="52">
        <v>2814.51</v>
      </c>
      <c r="G129" s="223" t="e">
        <f t="shared" si="45"/>
        <v>#DIV/0!</v>
      </c>
      <c r="H129" s="223">
        <f t="shared" si="47"/>
        <v>212.05894984290592</v>
      </c>
      <c r="L129" s="8"/>
      <c r="M129" s="8"/>
      <c r="N129" s="8"/>
      <c r="O129" s="8"/>
      <c r="P129" s="8"/>
      <c r="Q129" s="2"/>
    </row>
    <row r="130" spans="1:17" x14ac:dyDescent="0.2">
      <c r="A130" s="6" t="s">
        <v>68</v>
      </c>
      <c r="B130" s="7"/>
      <c r="C130" s="56">
        <f>C131</f>
        <v>440570.67</v>
      </c>
      <c r="D130" s="56">
        <f t="shared" ref="D130:F130" si="48">D131</f>
        <v>887657.5</v>
      </c>
      <c r="E130" s="56">
        <f t="shared" si="48"/>
        <v>0</v>
      </c>
      <c r="F130" s="56">
        <f t="shared" si="48"/>
        <v>565753.55000000016</v>
      </c>
      <c r="G130" s="224">
        <f t="shared" si="45"/>
        <v>128.4138024893941</v>
      </c>
      <c r="H130" s="224">
        <f t="shared" si="47"/>
        <v>63.735568054119994</v>
      </c>
      <c r="L130" s="8"/>
      <c r="M130" s="8"/>
      <c r="N130" s="8"/>
      <c r="O130" s="8"/>
      <c r="P130" s="8"/>
      <c r="Q130" s="9"/>
    </row>
    <row r="131" spans="1:17" ht="24" customHeight="1" x14ac:dyDescent="0.2">
      <c r="A131" s="21" t="s">
        <v>69</v>
      </c>
      <c r="B131" s="27" t="s">
        <v>70</v>
      </c>
      <c r="C131" s="47">
        <f>C132+C164+C173+C184+C193+C202+C219+C224+C228</f>
        <v>440570.67</v>
      </c>
      <c r="D131" s="47">
        <f t="shared" ref="D131:F131" si="49">D132+D164+D173+D184+D193+D202+D219+D224+D228</f>
        <v>887657.5</v>
      </c>
      <c r="E131" s="47">
        <f t="shared" si="49"/>
        <v>0</v>
      </c>
      <c r="F131" s="47">
        <f t="shared" si="49"/>
        <v>565753.55000000016</v>
      </c>
      <c r="G131" s="223">
        <f t="shared" si="45"/>
        <v>128.4138024893941</v>
      </c>
      <c r="H131" s="223">
        <f t="shared" si="47"/>
        <v>63.735568054119994</v>
      </c>
      <c r="L131" s="8"/>
      <c r="M131" s="8"/>
      <c r="N131" s="8"/>
      <c r="O131" s="8"/>
      <c r="P131" s="8"/>
      <c r="Q131" s="2"/>
    </row>
    <row r="132" spans="1:17" ht="18" customHeight="1" x14ac:dyDescent="0.2">
      <c r="A132" s="12" t="s">
        <v>14</v>
      </c>
      <c r="B132" s="13" t="s">
        <v>7</v>
      </c>
      <c r="C132" s="48">
        <f>C133+C146</f>
        <v>418.89</v>
      </c>
      <c r="D132" s="48">
        <f>D133+D146</f>
        <v>860</v>
      </c>
      <c r="E132" s="48">
        <f>E133+E146</f>
        <v>0</v>
      </c>
      <c r="F132" s="48">
        <f>F133+F146</f>
        <v>30.28</v>
      </c>
      <c r="G132" s="223">
        <f t="shared" ref="G132:G191" si="50">F132/C132*100</f>
        <v>7.2286280407744279</v>
      </c>
      <c r="H132" s="223">
        <f t="shared" si="47"/>
        <v>3.5209302325581402</v>
      </c>
      <c r="L132" s="8"/>
      <c r="M132" s="8"/>
      <c r="N132" s="8"/>
      <c r="O132" s="8"/>
      <c r="P132" s="8"/>
      <c r="Q132" s="2"/>
    </row>
    <row r="133" spans="1:17" ht="15" customHeight="1" x14ac:dyDescent="0.2">
      <c r="A133" s="14" t="s">
        <v>71</v>
      </c>
      <c r="B133" s="15" t="s">
        <v>72</v>
      </c>
      <c r="C133" s="49">
        <f>C134</f>
        <v>238.91</v>
      </c>
      <c r="D133" s="49">
        <f t="shared" ref="D133:F133" si="51">D134</f>
        <v>860</v>
      </c>
      <c r="E133" s="49">
        <f t="shared" si="51"/>
        <v>0</v>
      </c>
      <c r="F133" s="49">
        <f t="shared" si="51"/>
        <v>30.28</v>
      </c>
      <c r="G133" s="223">
        <f t="shared" si="50"/>
        <v>12.674228789083756</v>
      </c>
      <c r="H133" s="223">
        <f t="shared" si="47"/>
        <v>3.5209302325581402</v>
      </c>
      <c r="L133" s="8"/>
      <c r="M133" s="8"/>
      <c r="N133" s="8"/>
      <c r="O133" s="8"/>
      <c r="P133" s="8"/>
      <c r="Q133" s="2"/>
    </row>
    <row r="134" spans="1:17" x14ac:dyDescent="0.2">
      <c r="A134" s="25">
        <v>3</v>
      </c>
      <c r="B134" s="26" t="s">
        <v>7</v>
      </c>
      <c r="C134" s="55">
        <f>C135+C144</f>
        <v>238.91</v>
      </c>
      <c r="D134" s="55">
        <f>D135+D144</f>
        <v>860</v>
      </c>
      <c r="E134" s="55">
        <f>E135+E144</f>
        <v>0</v>
      </c>
      <c r="F134" s="55">
        <f>F135+F144</f>
        <v>30.28</v>
      </c>
      <c r="G134" s="223">
        <f t="shared" si="50"/>
        <v>12.674228789083756</v>
      </c>
      <c r="H134" s="223">
        <f t="shared" si="47"/>
        <v>3.5209302325581402</v>
      </c>
      <c r="L134" s="8"/>
      <c r="M134" s="8"/>
      <c r="N134" s="8"/>
      <c r="O134" s="8"/>
      <c r="P134" s="8"/>
      <c r="Q134" s="2"/>
    </row>
    <row r="135" spans="1:17" x14ac:dyDescent="0.2">
      <c r="A135" s="16">
        <v>32</v>
      </c>
      <c r="B135" s="17" t="s">
        <v>8</v>
      </c>
      <c r="C135" s="50">
        <f>SUM(C136:C143)</f>
        <v>238.91</v>
      </c>
      <c r="D135" s="50">
        <f>SUM(D136:D143)</f>
        <v>850</v>
      </c>
      <c r="E135" s="50">
        <f>SUM(E136:E143)</f>
        <v>0</v>
      </c>
      <c r="F135" s="50">
        <f>SUM(F136:F143)</f>
        <v>30.28</v>
      </c>
      <c r="G135" s="223">
        <f t="shared" si="50"/>
        <v>12.674228789083756</v>
      </c>
      <c r="H135" s="223">
        <f t="shared" si="47"/>
        <v>3.5623529411764707</v>
      </c>
      <c r="L135" s="8"/>
      <c r="M135" s="8"/>
      <c r="N135" s="8"/>
      <c r="O135" s="8"/>
      <c r="P135" s="8"/>
      <c r="Q135" s="2"/>
    </row>
    <row r="136" spans="1:17" x14ac:dyDescent="0.2">
      <c r="A136" s="22">
        <v>3211</v>
      </c>
      <c r="B136" s="20" t="s">
        <v>17</v>
      </c>
      <c r="C136" s="51">
        <v>43.6</v>
      </c>
      <c r="D136" s="51">
        <v>0</v>
      </c>
      <c r="E136" s="51">
        <v>0</v>
      </c>
      <c r="F136" s="51">
        <v>5.28</v>
      </c>
      <c r="G136" s="223">
        <f t="shared" si="50"/>
        <v>12.110091743119266</v>
      </c>
      <c r="H136" s="223" t="e">
        <f t="shared" si="47"/>
        <v>#DIV/0!</v>
      </c>
      <c r="L136" s="8"/>
      <c r="M136" s="8"/>
      <c r="N136" s="8"/>
      <c r="O136" s="8"/>
      <c r="P136" s="8"/>
      <c r="Q136" s="2"/>
    </row>
    <row r="137" spans="1:17" x14ac:dyDescent="0.2">
      <c r="A137" s="22">
        <v>3221</v>
      </c>
      <c r="B137" s="20" t="s">
        <v>20</v>
      </c>
      <c r="C137" s="51">
        <v>0</v>
      </c>
      <c r="D137" s="51">
        <v>0</v>
      </c>
      <c r="E137" s="51">
        <v>0</v>
      </c>
      <c r="F137" s="52">
        <v>0</v>
      </c>
      <c r="G137" s="223" t="e">
        <f t="shared" si="50"/>
        <v>#DIV/0!</v>
      </c>
      <c r="H137" s="223" t="e">
        <f t="shared" si="47"/>
        <v>#DIV/0!</v>
      </c>
      <c r="L137" s="8"/>
      <c r="M137" s="8"/>
      <c r="N137" s="8"/>
      <c r="O137" s="8"/>
      <c r="P137" s="8"/>
      <c r="Q137" s="2"/>
    </row>
    <row r="138" spans="1:17" x14ac:dyDescent="0.2">
      <c r="A138" s="19">
        <v>3231</v>
      </c>
      <c r="B138" s="20" t="s">
        <v>24</v>
      </c>
      <c r="C138" s="54">
        <v>0</v>
      </c>
      <c r="D138" s="54">
        <v>0</v>
      </c>
      <c r="E138" s="54">
        <v>0</v>
      </c>
      <c r="F138" s="54">
        <v>0</v>
      </c>
      <c r="G138" s="223" t="e">
        <f t="shared" si="50"/>
        <v>#DIV/0!</v>
      </c>
      <c r="H138" s="223" t="e">
        <f t="shared" si="47"/>
        <v>#DIV/0!</v>
      </c>
      <c r="L138" s="8"/>
      <c r="M138" s="8"/>
      <c r="N138" s="8"/>
      <c r="O138" s="8"/>
      <c r="P138" s="8"/>
      <c r="Q138" s="2"/>
    </row>
    <row r="139" spans="1:17" x14ac:dyDescent="0.2">
      <c r="A139" s="22">
        <v>3232</v>
      </c>
      <c r="B139" s="20" t="s">
        <v>41</v>
      </c>
      <c r="C139" s="54">
        <v>0</v>
      </c>
      <c r="D139" s="54">
        <v>0</v>
      </c>
      <c r="E139" s="54">
        <v>0</v>
      </c>
      <c r="F139" s="54">
        <v>0</v>
      </c>
      <c r="G139" s="223" t="e">
        <f t="shared" si="50"/>
        <v>#DIV/0!</v>
      </c>
      <c r="H139" s="223" t="e">
        <f t="shared" si="47"/>
        <v>#DIV/0!</v>
      </c>
      <c r="L139" s="8"/>
      <c r="M139" s="8"/>
      <c r="N139" s="8"/>
      <c r="O139" s="8"/>
      <c r="P139" s="8"/>
      <c r="Q139" s="2"/>
    </row>
    <row r="140" spans="1:17" x14ac:dyDescent="0.2">
      <c r="A140" s="22">
        <v>3239</v>
      </c>
      <c r="B140" s="20" t="s">
        <v>30</v>
      </c>
      <c r="C140" s="54">
        <v>195.31</v>
      </c>
      <c r="D140" s="54">
        <v>0</v>
      </c>
      <c r="E140" s="54">
        <v>0</v>
      </c>
      <c r="F140" s="54">
        <v>0</v>
      </c>
      <c r="G140" s="223">
        <f t="shared" si="50"/>
        <v>0</v>
      </c>
      <c r="H140" s="223" t="e">
        <f t="shared" si="47"/>
        <v>#DIV/0!</v>
      </c>
      <c r="L140" s="8"/>
      <c r="M140" s="8"/>
      <c r="N140" s="8"/>
      <c r="O140" s="8"/>
      <c r="P140" s="8"/>
      <c r="Q140" s="2"/>
    </row>
    <row r="141" spans="1:17" x14ac:dyDescent="0.2">
      <c r="A141" s="22">
        <v>3292</v>
      </c>
      <c r="B141" s="20" t="s">
        <v>73</v>
      </c>
      <c r="C141" s="51">
        <v>0</v>
      </c>
      <c r="D141" s="51">
        <v>850</v>
      </c>
      <c r="E141" s="51">
        <v>0</v>
      </c>
      <c r="F141" s="52">
        <v>0</v>
      </c>
      <c r="G141" s="223" t="e">
        <f t="shared" si="50"/>
        <v>#DIV/0!</v>
      </c>
      <c r="H141" s="223">
        <f t="shared" si="47"/>
        <v>0</v>
      </c>
      <c r="L141" s="8"/>
      <c r="M141" s="8"/>
      <c r="N141" s="8"/>
      <c r="O141" s="8"/>
      <c r="P141" s="8"/>
      <c r="Q141" s="2"/>
    </row>
    <row r="142" spans="1:17" x14ac:dyDescent="0.2">
      <c r="A142" s="22">
        <v>3294</v>
      </c>
      <c r="B142" s="20" t="s">
        <v>169</v>
      </c>
      <c r="C142" s="51">
        <v>0</v>
      </c>
      <c r="D142" s="51">
        <v>0</v>
      </c>
      <c r="E142" s="51">
        <v>0</v>
      </c>
      <c r="F142" s="52">
        <v>25</v>
      </c>
      <c r="G142" s="223" t="e">
        <f t="shared" si="50"/>
        <v>#DIV/0!</v>
      </c>
      <c r="H142" s="223" t="e">
        <f t="shared" si="47"/>
        <v>#DIV/0!</v>
      </c>
      <c r="L142" s="8"/>
      <c r="M142" s="8"/>
      <c r="N142" s="8"/>
      <c r="O142" s="8"/>
      <c r="P142" s="8"/>
      <c r="Q142" s="2"/>
    </row>
    <row r="143" spans="1:17" x14ac:dyDescent="0.2">
      <c r="A143" s="22">
        <v>3299</v>
      </c>
      <c r="B143" s="20" t="s">
        <v>34</v>
      </c>
      <c r="C143" s="51">
        <v>0</v>
      </c>
      <c r="D143" s="51">
        <v>0</v>
      </c>
      <c r="E143" s="51">
        <v>0</v>
      </c>
      <c r="F143" s="52">
        <v>0</v>
      </c>
      <c r="G143" s="223" t="e">
        <f t="shared" si="50"/>
        <v>#DIV/0!</v>
      </c>
      <c r="H143" s="223" t="e">
        <f t="shared" si="47"/>
        <v>#DIV/0!</v>
      </c>
      <c r="L143" s="8"/>
      <c r="M143" s="8"/>
      <c r="N143" s="8"/>
      <c r="O143" s="8"/>
      <c r="P143" s="8"/>
      <c r="Q143" s="2"/>
    </row>
    <row r="144" spans="1:17" x14ac:dyDescent="0.2">
      <c r="A144" s="16">
        <v>34</v>
      </c>
      <c r="B144" s="17" t="s">
        <v>35</v>
      </c>
      <c r="C144" s="50">
        <f>C145</f>
        <v>0</v>
      </c>
      <c r="D144" s="50">
        <f t="shared" ref="D144:F144" si="52">D145</f>
        <v>10</v>
      </c>
      <c r="E144" s="50">
        <f t="shared" si="52"/>
        <v>0</v>
      </c>
      <c r="F144" s="50">
        <f t="shared" si="52"/>
        <v>0</v>
      </c>
      <c r="G144" s="223" t="e">
        <f t="shared" si="50"/>
        <v>#DIV/0!</v>
      </c>
      <c r="H144" s="223">
        <f t="shared" si="47"/>
        <v>0</v>
      </c>
      <c r="L144" s="8"/>
      <c r="M144" s="8"/>
      <c r="N144" s="8"/>
      <c r="O144" s="8"/>
      <c r="P144" s="8"/>
      <c r="Q144" s="2"/>
    </row>
    <row r="145" spans="1:17" x14ac:dyDescent="0.2">
      <c r="A145" s="32">
        <v>3434</v>
      </c>
      <c r="B145" s="20" t="s">
        <v>74</v>
      </c>
      <c r="C145" s="51">
        <v>0</v>
      </c>
      <c r="D145" s="51">
        <v>10</v>
      </c>
      <c r="E145" s="51">
        <v>0</v>
      </c>
      <c r="F145" s="51">
        <v>0</v>
      </c>
      <c r="G145" s="223" t="e">
        <f t="shared" si="50"/>
        <v>#DIV/0!</v>
      </c>
      <c r="H145" s="223">
        <f t="shared" si="47"/>
        <v>0</v>
      </c>
      <c r="L145" s="8"/>
      <c r="M145" s="8"/>
      <c r="N145" s="8"/>
      <c r="O145" s="8"/>
      <c r="P145" s="8"/>
      <c r="Q145" s="2"/>
    </row>
    <row r="146" spans="1:17" ht="15" customHeight="1" x14ac:dyDescent="0.2">
      <c r="A146" s="14" t="s">
        <v>75</v>
      </c>
      <c r="B146" s="15" t="s">
        <v>76</v>
      </c>
      <c r="C146" s="49">
        <f>C147</f>
        <v>179.98</v>
      </c>
      <c r="D146" s="49">
        <f t="shared" ref="D146:F146" si="53">D147</f>
        <v>0</v>
      </c>
      <c r="E146" s="49">
        <f t="shared" si="53"/>
        <v>0</v>
      </c>
      <c r="F146" s="49">
        <f t="shared" si="53"/>
        <v>0</v>
      </c>
      <c r="G146" s="223">
        <f t="shared" si="50"/>
        <v>0</v>
      </c>
      <c r="H146" s="223" t="e">
        <f t="shared" si="47"/>
        <v>#DIV/0!</v>
      </c>
      <c r="L146" s="8"/>
      <c r="M146" s="8"/>
      <c r="N146" s="8"/>
      <c r="O146" s="8"/>
      <c r="P146" s="8"/>
      <c r="Q146" s="2"/>
    </row>
    <row r="147" spans="1:17" ht="12.75" customHeight="1" x14ac:dyDescent="0.2">
      <c r="A147" s="25">
        <v>3</v>
      </c>
      <c r="B147" s="26" t="s">
        <v>7</v>
      </c>
      <c r="C147" s="55">
        <f>C148+C161</f>
        <v>179.98</v>
      </c>
      <c r="D147" s="55">
        <f>D148+D161</f>
        <v>0</v>
      </c>
      <c r="E147" s="55">
        <f>E148+E161</f>
        <v>0</v>
      </c>
      <c r="F147" s="55">
        <f>F148+F161</f>
        <v>0</v>
      </c>
      <c r="G147" s="223">
        <f t="shared" si="50"/>
        <v>0</v>
      </c>
      <c r="H147" s="223" t="e">
        <f t="shared" si="47"/>
        <v>#DIV/0!</v>
      </c>
      <c r="L147" s="8"/>
      <c r="M147" s="8"/>
      <c r="N147" s="8"/>
      <c r="O147" s="8"/>
      <c r="P147" s="8"/>
      <c r="Q147" s="2"/>
    </row>
    <row r="148" spans="1:17" ht="12.75" customHeight="1" x14ac:dyDescent="0.2">
      <c r="A148" s="16">
        <v>32</v>
      </c>
      <c r="B148" s="17" t="s">
        <v>8</v>
      </c>
      <c r="C148" s="50">
        <f>SUM(C149:C160)</f>
        <v>179.98</v>
      </c>
      <c r="D148" s="50">
        <f>SUM(D149:D160)</f>
        <v>0</v>
      </c>
      <c r="E148" s="50">
        <f>SUM(E149:E160)</f>
        <v>0</v>
      </c>
      <c r="F148" s="50">
        <f>SUM(F149:F160)</f>
        <v>0</v>
      </c>
      <c r="G148" s="223">
        <f t="shared" si="50"/>
        <v>0</v>
      </c>
      <c r="H148" s="223" t="e">
        <f t="shared" si="47"/>
        <v>#DIV/0!</v>
      </c>
      <c r="L148" s="8"/>
      <c r="M148" s="8"/>
      <c r="N148" s="8"/>
      <c r="O148" s="8"/>
      <c r="P148" s="8"/>
      <c r="Q148" s="2"/>
    </row>
    <row r="149" spans="1:17" ht="12.75" customHeight="1" x14ac:dyDescent="0.2">
      <c r="A149" s="22">
        <v>3211</v>
      </c>
      <c r="B149" s="20" t="s">
        <v>17</v>
      </c>
      <c r="C149" s="51">
        <v>0</v>
      </c>
      <c r="D149" s="51">
        <v>0</v>
      </c>
      <c r="E149" s="51">
        <v>0</v>
      </c>
      <c r="F149" s="51">
        <v>0</v>
      </c>
      <c r="G149" s="223" t="e">
        <f t="shared" si="50"/>
        <v>#DIV/0!</v>
      </c>
      <c r="H149" s="223" t="e">
        <f t="shared" si="47"/>
        <v>#DIV/0!</v>
      </c>
      <c r="L149" s="8"/>
      <c r="M149" s="8"/>
      <c r="N149" s="8"/>
      <c r="O149" s="8"/>
      <c r="P149" s="8"/>
      <c r="Q149" s="2"/>
    </row>
    <row r="150" spans="1:17" ht="12.75" customHeight="1" x14ac:dyDescent="0.2">
      <c r="A150" s="22">
        <v>3213</v>
      </c>
      <c r="B150" s="20" t="s">
        <v>18</v>
      </c>
      <c r="C150" s="51">
        <v>0</v>
      </c>
      <c r="D150" s="51">
        <v>0</v>
      </c>
      <c r="E150" s="51">
        <v>0</v>
      </c>
      <c r="F150" s="51">
        <v>0</v>
      </c>
      <c r="G150" s="223" t="e">
        <f t="shared" si="50"/>
        <v>#DIV/0!</v>
      </c>
      <c r="H150" s="223" t="e">
        <f t="shared" si="47"/>
        <v>#DIV/0!</v>
      </c>
      <c r="L150" s="8"/>
      <c r="M150" s="8"/>
      <c r="N150" s="8"/>
      <c r="O150" s="8"/>
      <c r="P150" s="8"/>
      <c r="Q150" s="2"/>
    </row>
    <row r="151" spans="1:17" ht="12.75" customHeight="1" x14ac:dyDescent="0.2">
      <c r="A151" s="22">
        <v>3221</v>
      </c>
      <c r="B151" s="20" t="s">
        <v>20</v>
      </c>
      <c r="C151" s="51">
        <v>0</v>
      </c>
      <c r="D151" s="51">
        <v>0</v>
      </c>
      <c r="E151" s="51">
        <v>0</v>
      </c>
      <c r="F151" s="52">
        <v>0</v>
      </c>
      <c r="G151" s="223" t="e">
        <f t="shared" si="50"/>
        <v>#DIV/0!</v>
      </c>
      <c r="H151" s="223" t="e">
        <f t="shared" si="47"/>
        <v>#DIV/0!</v>
      </c>
      <c r="L151" s="8"/>
      <c r="M151" s="8"/>
      <c r="N151" s="8"/>
      <c r="O151" s="8"/>
      <c r="P151" s="8"/>
      <c r="Q151" s="2"/>
    </row>
    <row r="152" spans="1:17" ht="12.75" customHeight="1" x14ac:dyDescent="0.2">
      <c r="A152" s="22">
        <v>3223</v>
      </c>
      <c r="B152" s="20" t="s">
        <v>21</v>
      </c>
      <c r="C152" s="51">
        <v>0</v>
      </c>
      <c r="D152" s="51">
        <v>0</v>
      </c>
      <c r="E152" s="51">
        <v>0</v>
      </c>
      <c r="F152" s="51">
        <v>0</v>
      </c>
      <c r="G152" s="223" t="e">
        <f t="shared" si="50"/>
        <v>#DIV/0!</v>
      </c>
      <c r="H152" s="223" t="e">
        <f t="shared" si="47"/>
        <v>#DIV/0!</v>
      </c>
      <c r="L152" s="8"/>
      <c r="M152" s="8"/>
      <c r="N152" s="8"/>
      <c r="O152" s="8"/>
      <c r="P152" s="8"/>
      <c r="Q152" s="2"/>
    </row>
    <row r="153" spans="1:17" ht="12.75" customHeight="1" x14ac:dyDescent="0.2">
      <c r="A153" s="22">
        <v>3224</v>
      </c>
      <c r="B153" s="20" t="s">
        <v>40</v>
      </c>
      <c r="C153" s="51">
        <v>0</v>
      </c>
      <c r="D153" s="51">
        <v>0</v>
      </c>
      <c r="E153" s="51">
        <v>0</v>
      </c>
      <c r="F153" s="51">
        <v>0</v>
      </c>
      <c r="G153" s="223" t="e">
        <f t="shared" si="50"/>
        <v>#DIV/0!</v>
      </c>
      <c r="H153" s="223" t="e">
        <f t="shared" si="47"/>
        <v>#DIV/0!</v>
      </c>
      <c r="L153" s="8"/>
      <c r="M153" s="8"/>
      <c r="N153" s="8"/>
      <c r="O153" s="8"/>
      <c r="P153" s="8"/>
      <c r="Q153" s="2"/>
    </row>
    <row r="154" spans="1:17" ht="12.75" customHeight="1" x14ac:dyDescent="0.2">
      <c r="A154" s="22">
        <v>3225</v>
      </c>
      <c r="B154" s="20" t="s">
        <v>22</v>
      </c>
      <c r="C154" s="51">
        <v>179.98</v>
      </c>
      <c r="D154" s="51">
        <v>0</v>
      </c>
      <c r="E154" s="51">
        <v>0</v>
      </c>
      <c r="F154" s="51">
        <v>0</v>
      </c>
      <c r="G154" s="223">
        <f t="shared" si="50"/>
        <v>0</v>
      </c>
      <c r="H154" s="223" t="e">
        <f t="shared" si="47"/>
        <v>#DIV/0!</v>
      </c>
      <c r="L154" s="8"/>
      <c r="M154" s="8"/>
      <c r="N154" s="8"/>
      <c r="O154" s="8"/>
      <c r="P154" s="8"/>
      <c r="Q154" s="2"/>
    </row>
    <row r="155" spans="1:17" ht="12.75" customHeight="1" x14ac:dyDescent="0.2">
      <c r="A155" s="22">
        <v>3227</v>
      </c>
      <c r="B155" s="20" t="s">
        <v>23</v>
      </c>
      <c r="C155" s="51">
        <v>0</v>
      </c>
      <c r="D155" s="51">
        <v>0</v>
      </c>
      <c r="E155" s="51">
        <v>0</v>
      </c>
      <c r="F155" s="52">
        <v>0</v>
      </c>
      <c r="G155" s="223" t="e">
        <f t="shared" si="50"/>
        <v>#DIV/0!</v>
      </c>
      <c r="H155" s="223" t="e">
        <f t="shared" si="47"/>
        <v>#DIV/0!</v>
      </c>
      <c r="L155" s="8"/>
      <c r="M155" s="8"/>
      <c r="N155" s="8"/>
      <c r="O155" s="8"/>
      <c r="P155" s="8"/>
      <c r="Q155" s="2"/>
    </row>
    <row r="156" spans="1:17" ht="12.75" customHeight="1" x14ac:dyDescent="0.2">
      <c r="A156" s="22">
        <v>3231</v>
      </c>
      <c r="B156" s="20" t="s">
        <v>24</v>
      </c>
      <c r="C156" s="51">
        <v>0</v>
      </c>
      <c r="D156" s="51">
        <v>0</v>
      </c>
      <c r="E156" s="51">
        <v>0</v>
      </c>
      <c r="F156" s="52">
        <v>0</v>
      </c>
      <c r="G156" s="223" t="e">
        <f t="shared" si="50"/>
        <v>#DIV/0!</v>
      </c>
      <c r="H156" s="223" t="e">
        <f t="shared" si="47"/>
        <v>#DIV/0!</v>
      </c>
      <c r="L156" s="8"/>
      <c r="M156" s="8"/>
      <c r="N156" s="8"/>
      <c r="O156" s="8"/>
      <c r="P156" s="8"/>
      <c r="Q156" s="2"/>
    </row>
    <row r="157" spans="1:17" ht="12.75" customHeight="1" x14ac:dyDescent="0.2">
      <c r="A157" s="22">
        <v>3232</v>
      </c>
      <c r="B157" s="20" t="s">
        <v>41</v>
      </c>
      <c r="C157" s="51">
        <v>0</v>
      </c>
      <c r="D157" s="51">
        <v>0</v>
      </c>
      <c r="E157" s="51">
        <v>0</v>
      </c>
      <c r="F157" s="51">
        <v>0</v>
      </c>
      <c r="G157" s="223" t="e">
        <f t="shared" si="50"/>
        <v>#DIV/0!</v>
      </c>
      <c r="H157" s="223" t="e">
        <f t="shared" si="47"/>
        <v>#DIV/0!</v>
      </c>
      <c r="L157" s="8"/>
      <c r="M157" s="8"/>
      <c r="N157" s="8"/>
      <c r="O157" s="8"/>
      <c r="P157" s="8"/>
      <c r="Q157" s="2"/>
    </row>
    <row r="158" spans="1:17" ht="12.75" customHeight="1" x14ac:dyDescent="0.2">
      <c r="A158" s="22">
        <v>3234</v>
      </c>
      <c r="B158" s="20" t="s">
        <v>25</v>
      </c>
      <c r="C158" s="51">
        <v>0</v>
      </c>
      <c r="D158" s="51">
        <v>0</v>
      </c>
      <c r="E158" s="51">
        <v>0</v>
      </c>
      <c r="F158" s="52">
        <v>0</v>
      </c>
      <c r="G158" s="223" t="e">
        <f t="shared" si="50"/>
        <v>#DIV/0!</v>
      </c>
      <c r="H158" s="223" t="e">
        <f t="shared" si="47"/>
        <v>#DIV/0!</v>
      </c>
      <c r="L158" s="8"/>
      <c r="M158" s="8"/>
      <c r="N158" s="8"/>
      <c r="O158" s="8"/>
      <c r="P158" s="8"/>
      <c r="Q158" s="2"/>
    </row>
    <row r="159" spans="1:17" ht="12.75" customHeight="1" x14ac:dyDescent="0.2">
      <c r="A159" s="22">
        <v>3294</v>
      </c>
      <c r="B159" s="20" t="s">
        <v>220</v>
      </c>
      <c r="C159" s="51">
        <v>0</v>
      </c>
      <c r="D159" s="51">
        <v>0</v>
      </c>
      <c r="E159" s="51">
        <v>0</v>
      </c>
      <c r="F159" s="52">
        <v>0</v>
      </c>
      <c r="G159" s="223" t="e">
        <f t="shared" si="50"/>
        <v>#DIV/0!</v>
      </c>
      <c r="H159" s="223" t="e">
        <f t="shared" si="47"/>
        <v>#DIV/0!</v>
      </c>
      <c r="L159" s="8"/>
      <c r="M159" s="8"/>
      <c r="N159" s="8"/>
      <c r="O159" s="8"/>
      <c r="P159" s="8"/>
      <c r="Q159" s="2"/>
    </row>
    <row r="160" spans="1:17" ht="12.75" customHeight="1" x14ac:dyDescent="0.2">
      <c r="A160" s="22">
        <v>3299</v>
      </c>
      <c r="B160" s="20" t="s">
        <v>34</v>
      </c>
      <c r="C160" s="51">
        <v>0</v>
      </c>
      <c r="D160" s="51">
        <v>0</v>
      </c>
      <c r="E160" s="51">
        <v>0</v>
      </c>
      <c r="F160" s="52">
        <v>0</v>
      </c>
      <c r="G160" s="223" t="e">
        <f t="shared" si="50"/>
        <v>#DIV/0!</v>
      </c>
      <c r="H160" s="223" t="e">
        <f t="shared" si="47"/>
        <v>#DIV/0!</v>
      </c>
      <c r="L160" s="8"/>
      <c r="M160" s="8"/>
      <c r="N160" s="8"/>
      <c r="O160" s="8"/>
      <c r="P160" s="8"/>
      <c r="Q160" s="2"/>
    </row>
    <row r="161" spans="1:17" x14ac:dyDescent="0.2">
      <c r="A161" s="16">
        <v>34</v>
      </c>
      <c r="B161" s="17" t="s">
        <v>35</v>
      </c>
      <c r="C161" s="50">
        <f>C162+C163</f>
        <v>0</v>
      </c>
      <c r="D161" s="50">
        <f t="shared" ref="D161:F161" si="54">D162+D163</f>
        <v>0</v>
      </c>
      <c r="E161" s="50">
        <f t="shared" si="54"/>
        <v>0</v>
      </c>
      <c r="F161" s="50">
        <f t="shared" si="54"/>
        <v>0</v>
      </c>
      <c r="G161" s="223" t="e">
        <f t="shared" si="50"/>
        <v>#DIV/0!</v>
      </c>
      <c r="H161" s="223" t="e">
        <f t="shared" si="47"/>
        <v>#DIV/0!</v>
      </c>
      <c r="I161" s="2"/>
      <c r="L161" s="8"/>
      <c r="M161" s="8"/>
      <c r="N161" s="8"/>
      <c r="O161" s="8"/>
      <c r="P161" s="8"/>
      <c r="Q161" s="2"/>
    </row>
    <row r="162" spans="1:17" x14ac:dyDescent="0.2">
      <c r="A162" s="32">
        <v>3433</v>
      </c>
      <c r="B162" s="20" t="s">
        <v>37</v>
      </c>
      <c r="C162" s="51">
        <v>0</v>
      </c>
      <c r="D162" s="51">
        <v>0</v>
      </c>
      <c r="E162" s="51">
        <v>0</v>
      </c>
      <c r="F162" s="51">
        <v>0</v>
      </c>
      <c r="G162" s="223" t="e">
        <f t="shared" si="50"/>
        <v>#DIV/0!</v>
      </c>
      <c r="H162" s="223" t="e">
        <f t="shared" si="47"/>
        <v>#DIV/0!</v>
      </c>
      <c r="L162" s="8"/>
      <c r="M162" s="8"/>
      <c r="N162" s="8"/>
      <c r="O162" s="8"/>
      <c r="P162" s="8"/>
      <c r="Q162" s="2"/>
    </row>
    <row r="163" spans="1:17" x14ac:dyDescent="0.2">
      <c r="A163" s="32">
        <v>3434</v>
      </c>
      <c r="B163" s="20" t="s">
        <v>74</v>
      </c>
      <c r="C163" s="51">
        <v>0</v>
      </c>
      <c r="D163" s="51">
        <v>0</v>
      </c>
      <c r="E163" s="51">
        <v>0</v>
      </c>
      <c r="F163" s="51">
        <v>0</v>
      </c>
      <c r="G163" s="223" t="e">
        <f t="shared" si="50"/>
        <v>#DIV/0!</v>
      </c>
      <c r="H163" s="223" t="e">
        <f t="shared" si="47"/>
        <v>#DIV/0!</v>
      </c>
      <c r="L163" s="8"/>
      <c r="M163" s="8"/>
      <c r="N163" s="8"/>
      <c r="O163" s="8"/>
      <c r="P163" s="8"/>
      <c r="Q163" s="2"/>
    </row>
    <row r="164" spans="1:17" ht="24.75" customHeight="1" x14ac:dyDescent="0.2">
      <c r="A164" s="12" t="s">
        <v>38</v>
      </c>
      <c r="B164" s="13" t="s">
        <v>78</v>
      </c>
      <c r="C164" s="48">
        <f t="shared" ref="C164:F164" si="55">C166</f>
        <v>413070.39</v>
      </c>
      <c r="D164" s="48">
        <f t="shared" si="55"/>
        <v>833957.5</v>
      </c>
      <c r="E164" s="48">
        <f t="shared" ref="E164" si="56">E166</f>
        <v>0</v>
      </c>
      <c r="F164" s="48">
        <f t="shared" si="55"/>
        <v>538045.65</v>
      </c>
      <c r="G164" s="223">
        <f t="shared" si="50"/>
        <v>130.25519694113149</v>
      </c>
      <c r="H164" s="223">
        <f t="shared" si="47"/>
        <v>64.51715465116628</v>
      </c>
      <c r="L164" s="8"/>
      <c r="M164" s="8"/>
      <c r="N164" s="8"/>
      <c r="O164" s="8"/>
      <c r="P164" s="8"/>
      <c r="Q164" s="2"/>
    </row>
    <row r="165" spans="1:17" ht="15" customHeight="1" x14ac:dyDescent="0.2">
      <c r="A165" s="14" t="s">
        <v>75</v>
      </c>
      <c r="B165" s="15" t="s">
        <v>76</v>
      </c>
      <c r="C165" s="49">
        <f>C166</f>
        <v>413070.39</v>
      </c>
      <c r="D165" s="49">
        <f t="shared" ref="D165:F165" si="57">D166</f>
        <v>833957.5</v>
      </c>
      <c r="E165" s="49">
        <f t="shared" si="57"/>
        <v>0</v>
      </c>
      <c r="F165" s="49">
        <f t="shared" si="57"/>
        <v>538045.65</v>
      </c>
      <c r="G165" s="223">
        <f t="shared" si="50"/>
        <v>130.25519694113149</v>
      </c>
      <c r="H165" s="223">
        <f t="shared" si="47"/>
        <v>64.51715465116628</v>
      </c>
      <c r="L165" s="8"/>
      <c r="M165" s="8"/>
      <c r="N165" s="8"/>
      <c r="O165" s="8"/>
      <c r="P165" s="8"/>
      <c r="Q165" s="2"/>
    </row>
    <row r="166" spans="1:17" x14ac:dyDescent="0.2">
      <c r="A166" s="16">
        <v>3</v>
      </c>
      <c r="B166" s="17" t="s">
        <v>79</v>
      </c>
      <c r="C166" s="50">
        <f>C167+C171</f>
        <v>413070.39</v>
      </c>
      <c r="D166" s="50">
        <f>D167+D171</f>
        <v>833957.5</v>
      </c>
      <c r="E166" s="50">
        <f>E167+E171</f>
        <v>0</v>
      </c>
      <c r="F166" s="50">
        <f>F167+F171</f>
        <v>538045.65</v>
      </c>
      <c r="G166" s="223">
        <f t="shared" si="50"/>
        <v>130.25519694113149</v>
      </c>
      <c r="H166" s="223">
        <f t="shared" si="47"/>
        <v>64.51715465116628</v>
      </c>
      <c r="L166" s="8"/>
      <c r="M166" s="8"/>
      <c r="N166" s="8"/>
      <c r="O166" s="8"/>
      <c r="P166" s="8"/>
      <c r="Q166" s="2"/>
    </row>
    <row r="167" spans="1:17" x14ac:dyDescent="0.2">
      <c r="A167" s="16">
        <v>31</v>
      </c>
      <c r="B167" s="17" t="s">
        <v>54</v>
      </c>
      <c r="C167" s="50">
        <f>C168+C169+C170</f>
        <v>401127</v>
      </c>
      <c r="D167" s="50">
        <f t="shared" ref="D167:F167" si="58">D168+D169+D170</f>
        <v>811957.5</v>
      </c>
      <c r="E167" s="50">
        <f t="shared" si="58"/>
        <v>0</v>
      </c>
      <c r="F167" s="50">
        <f t="shared" si="58"/>
        <v>521654.57</v>
      </c>
      <c r="G167" s="223">
        <f t="shared" si="50"/>
        <v>130.04723441703001</v>
      </c>
      <c r="H167" s="223">
        <f t="shared" si="47"/>
        <v>64.246536302700576</v>
      </c>
      <c r="L167" s="8"/>
      <c r="M167" s="8"/>
      <c r="N167" s="8"/>
      <c r="O167" s="8"/>
      <c r="P167" s="8"/>
      <c r="Q167" s="2"/>
    </row>
    <row r="168" spans="1:17" x14ac:dyDescent="0.2">
      <c r="A168" s="19">
        <v>3111</v>
      </c>
      <c r="B168" s="20" t="s">
        <v>55</v>
      </c>
      <c r="C168" s="51">
        <v>333394.58</v>
      </c>
      <c r="D168" s="52">
        <v>675500</v>
      </c>
      <c r="E168" s="52">
        <v>0</v>
      </c>
      <c r="F168" s="52">
        <v>437513.79</v>
      </c>
      <c r="G168" s="223">
        <f t="shared" si="50"/>
        <v>131.23002479524411</v>
      </c>
      <c r="H168" s="223">
        <f t="shared" si="47"/>
        <v>64.768880829015544</v>
      </c>
      <c r="L168" s="8"/>
      <c r="M168" s="8"/>
      <c r="N168" s="8"/>
      <c r="O168" s="8"/>
      <c r="P168" s="8"/>
      <c r="Q168" s="2"/>
    </row>
    <row r="169" spans="1:17" x14ac:dyDescent="0.2">
      <c r="A169" s="19">
        <v>3121</v>
      </c>
      <c r="B169" s="20" t="s">
        <v>56</v>
      </c>
      <c r="C169" s="51">
        <v>13941.33</v>
      </c>
      <c r="D169" s="52">
        <v>25000</v>
      </c>
      <c r="E169" s="52">
        <v>0</v>
      </c>
      <c r="F169" s="52">
        <v>15390.7</v>
      </c>
      <c r="G169" s="223">
        <f t="shared" si="50"/>
        <v>110.39621040460273</v>
      </c>
      <c r="H169" s="223">
        <f t="shared" si="47"/>
        <v>61.56280000000001</v>
      </c>
      <c r="L169" s="8"/>
      <c r="M169" s="8"/>
      <c r="N169" s="8"/>
      <c r="O169" s="8"/>
      <c r="P169" s="8"/>
      <c r="Q169" s="2"/>
    </row>
    <row r="170" spans="1:17" x14ac:dyDescent="0.2">
      <c r="A170" s="19">
        <v>3132</v>
      </c>
      <c r="B170" s="20" t="s">
        <v>57</v>
      </c>
      <c r="C170" s="51">
        <v>53791.09</v>
      </c>
      <c r="D170" s="52">
        <v>111457.5</v>
      </c>
      <c r="E170" s="52">
        <v>0</v>
      </c>
      <c r="F170" s="52">
        <v>68750.080000000002</v>
      </c>
      <c r="G170" s="223">
        <f t="shared" si="50"/>
        <v>127.80941973847342</v>
      </c>
      <c r="H170" s="223">
        <f t="shared" si="47"/>
        <v>61.682775945988375</v>
      </c>
      <c r="L170" s="8"/>
      <c r="M170" s="8"/>
      <c r="N170" s="8"/>
      <c r="O170" s="8"/>
      <c r="P170" s="8"/>
      <c r="Q170" s="2"/>
    </row>
    <row r="171" spans="1:17" x14ac:dyDescent="0.2">
      <c r="A171" s="16">
        <v>32</v>
      </c>
      <c r="B171" s="17" t="s">
        <v>8</v>
      </c>
      <c r="C171" s="50">
        <f>C172</f>
        <v>11943.39</v>
      </c>
      <c r="D171" s="50">
        <f t="shared" ref="D171:F171" si="59">D172</f>
        <v>22000</v>
      </c>
      <c r="E171" s="50">
        <f t="shared" si="59"/>
        <v>0</v>
      </c>
      <c r="F171" s="50">
        <f t="shared" si="59"/>
        <v>16391.080000000002</v>
      </c>
      <c r="G171" s="223">
        <f t="shared" si="50"/>
        <v>137.23976191014447</v>
      </c>
      <c r="H171" s="223">
        <f t="shared" si="47"/>
        <v>74.504909090909095</v>
      </c>
      <c r="L171" s="8"/>
      <c r="M171" s="8"/>
      <c r="N171" s="8"/>
      <c r="O171" s="8"/>
      <c r="P171" s="8"/>
      <c r="Q171" s="2"/>
    </row>
    <row r="172" spans="1:17" s="3" customFormat="1" ht="12.75" customHeight="1" x14ac:dyDescent="0.2">
      <c r="A172" s="19">
        <v>3212</v>
      </c>
      <c r="B172" s="20" t="s">
        <v>80</v>
      </c>
      <c r="C172" s="51">
        <v>11943.39</v>
      </c>
      <c r="D172" s="52">
        <v>22000</v>
      </c>
      <c r="E172" s="52">
        <v>0</v>
      </c>
      <c r="F172" s="52">
        <v>16391.080000000002</v>
      </c>
      <c r="G172" s="223">
        <f t="shared" si="50"/>
        <v>137.23976191014447</v>
      </c>
      <c r="H172" s="223">
        <f t="shared" si="47"/>
        <v>74.504909090909095</v>
      </c>
      <c r="L172" s="8"/>
      <c r="M172" s="8"/>
      <c r="N172" s="8"/>
      <c r="O172" s="8"/>
      <c r="P172" s="8"/>
      <c r="Q172" s="5"/>
    </row>
    <row r="173" spans="1:17" ht="24" customHeight="1" x14ac:dyDescent="0.2">
      <c r="A173" s="12" t="s">
        <v>81</v>
      </c>
      <c r="B173" s="13" t="s">
        <v>50</v>
      </c>
      <c r="C173" s="48">
        <f>C174+C179</f>
        <v>181.8</v>
      </c>
      <c r="D173" s="48">
        <f t="shared" ref="D173:F173" si="60">D174+D179</f>
        <v>350</v>
      </c>
      <c r="E173" s="48">
        <f t="shared" si="60"/>
        <v>0</v>
      </c>
      <c r="F173" s="48">
        <f t="shared" si="60"/>
        <v>438.04</v>
      </c>
      <c r="G173" s="223">
        <f t="shared" si="50"/>
        <v>240.94609460946094</v>
      </c>
      <c r="H173" s="223">
        <f t="shared" si="47"/>
        <v>125.15428571428573</v>
      </c>
      <c r="L173" s="8"/>
      <c r="M173" s="8"/>
      <c r="N173" s="8"/>
      <c r="O173" s="8"/>
      <c r="P173" s="8"/>
      <c r="Q173" s="2"/>
    </row>
    <row r="174" spans="1:17" ht="14.25" customHeight="1" x14ac:dyDescent="0.2">
      <c r="A174" s="14" t="s">
        <v>71</v>
      </c>
      <c r="B174" s="232" t="s">
        <v>72</v>
      </c>
      <c r="C174" s="63">
        <f>C175</f>
        <v>0</v>
      </c>
      <c r="D174" s="63">
        <f t="shared" ref="D174:F175" si="61">D175</f>
        <v>0</v>
      </c>
      <c r="E174" s="63">
        <f t="shared" si="61"/>
        <v>0</v>
      </c>
      <c r="F174" s="63">
        <f t="shared" si="61"/>
        <v>390</v>
      </c>
      <c r="G174" s="223" t="e">
        <f t="shared" si="50"/>
        <v>#DIV/0!</v>
      </c>
      <c r="H174" s="223" t="e">
        <f t="shared" si="47"/>
        <v>#DIV/0!</v>
      </c>
      <c r="L174" s="8"/>
      <c r="M174" s="8"/>
      <c r="N174" s="8"/>
      <c r="O174" s="8"/>
      <c r="P174" s="8"/>
      <c r="Q174" s="2"/>
    </row>
    <row r="175" spans="1:17" ht="14.25" customHeight="1" x14ac:dyDescent="0.2">
      <c r="A175" s="16">
        <v>3</v>
      </c>
      <c r="B175" s="17" t="s">
        <v>7</v>
      </c>
      <c r="C175" s="55">
        <f>C176</f>
        <v>0</v>
      </c>
      <c r="D175" s="55">
        <f t="shared" si="61"/>
        <v>0</v>
      </c>
      <c r="E175" s="55">
        <f t="shared" si="61"/>
        <v>0</v>
      </c>
      <c r="F175" s="55">
        <f t="shared" si="61"/>
        <v>390</v>
      </c>
      <c r="G175" s="223" t="e">
        <f t="shared" si="50"/>
        <v>#DIV/0!</v>
      </c>
      <c r="H175" s="223" t="e">
        <f t="shared" si="47"/>
        <v>#DIV/0!</v>
      </c>
      <c r="L175" s="8"/>
      <c r="M175" s="8"/>
      <c r="N175" s="8"/>
      <c r="O175" s="8"/>
      <c r="P175" s="8"/>
      <c r="Q175" s="2"/>
    </row>
    <row r="176" spans="1:17" ht="14.25" customHeight="1" x14ac:dyDescent="0.2">
      <c r="A176" s="16">
        <v>32</v>
      </c>
      <c r="B176" s="17" t="s">
        <v>8</v>
      </c>
      <c r="C176" s="55">
        <f>C177+C178</f>
        <v>0</v>
      </c>
      <c r="D176" s="55">
        <f t="shared" ref="D176:F176" si="62">D177+D178</f>
        <v>0</v>
      </c>
      <c r="E176" s="55">
        <f t="shared" si="62"/>
        <v>0</v>
      </c>
      <c r="F176" s="55">
        <f t="shared" si="62"/>
        <v>390</v>
      </c>
      <c r="G176" s="223" t="e">
        <f t="shared" si="50"/>
        <v>#DIV/0!</v>
      </c>
      <c r="H176" s="223" t="e">
        <f t="shared" si="47"/>
        <v>#DIV/0!</v>
      </c>
      <c r="L176" s="8"/>
      <c r="M176" s="8"/>
      <c r="N176" s="8"/>
      <c r="O176" s="8"/>
      <c r="P176" s="8"/>
      <c r="Q176" s="2"/>
    </row>
    <row r="177" spans="1:17" ht="14.25" customHeight="1" x14ac:dyDescent="0.2">
      <c r="A177" s="19">
        <v>3239</v>
      </c>
      <c r="B177" s="20" t="s">
        <v>30</v>
      </c>
      <c r="C177" s="54">
        <v>0</v>
      </c>
      <c r="D177" s="54">
        <v>0</v>
      </c>
      <c r="E177" s="54">
        <v>0</v>
      </c>
      <c r="F177" s="54">
        <v>300</v>
      </c>
      <c r="G177" s="223"/>
      <c r="H177" s="223"/>
      <c r="L177" s="8"/>
      <c r="M177" s="8"/>
      <c r="N177" s="8"/>
      <c r="O177" s="8"/>
      <c r="P177" s="8"/>
      <c r="Q177" s="2"/>
    </row>
    <row r="178" spans="1:17" ht="14.25" customHeight="1" x14ac:dyDescent="0.2">
      <c r="A178" s="19">
        <v>3299</v>
      </c>
      <c r="B178" s="20" t="s">
        <v>34</v>
      </c>
      <c r="C178" s="54">
        <v>0</v>
      </c>
      <c r="D178" s="54">
        <v>0</v>
      </c>
      <c r="E178" s="54">
        <v>0</v>
      </c>
      <c r="F178" s="54">
        <v>90</v>
      </c>
      <c r="G178" s="223" t="e">
        <f t="shared" si="50"/>
        <v>#DIV/0!</v>
      </c>
      <c r="H178" s="223" t="e">
        <f t="shared" si="47"/>
        <v>#DIV/0!</v>
      </c>
      <c r="L178" s="8"/>
      <c r="M178" s="8"/>
      <c r="N178" s="8"/>
      <c r="O178" s="8"/>
      <c r="P178" s="8"/>
      <c r="Q178" s="2"/>
    </row>
    <row r="179" spans="1:17" ht="14.25" customHeight="1" x14ac:dyDescent="0.2">
      <c r="A179" s="14" t="s">
        <v>75</v>
      </c>
      <c r="B179" s="15" t="s">
        <v>76</v>
      </c>
      <c r="C179" s="49">
        <f>C180</f>
        <v>181.8</v>
      </c>
      <c r="D179" s="49">
        <f t="shared" ref="D179:F180" si="63">D180</f>
        <v>350</v>
      </c>
      <c r="E179" s="49">
        <f t="shared" si="63"/>
        <v>0</v>
      </c>
      <c r="F179" s="49">
        <f t="shared" si="63"/>
        <v>48.04</v>
      </c>
      <c r="G179" s="223">
        <f t="shared" si="50"/>
        <v>26.424642464246421</v>
      </c>
      <c r="H179" s="223">
        <f t="shared" si="47"/>
        <v>13.725714285714286</v>
      </c>
      <c r="L179" s="8"/>
      <c r="M179" s="8"/>
      <c r="N179" s="8"/>
      <c r="O179" s="8"/>
      <c r="P179" s="8"/>
      <c r="Q179" s="2"/>
    </row>
    <row r="180" spans="1:17" x14ac:dyDescent="0.2">
      <c r="A180" s="16">
        <v>3</v>
      </c>
      <c r="B180" s="17" t="s">
        <v>7</v>
      </c>
      <c r="C180" s="50">
        <f>C181</f>
        <v>181.8</v>
      </c>
      <c r="D180" s="50">
        <f t="shared" si="63"/>
        <v>350</v>
      </c>
      <c r="E180" s="50">
        <f t="shared" si="63"/>
        <v>0</v>
      </c>
      <c r="F180" s="50">
        <f t="shared" si="63"/>
        <v>48.04</v>
      </c>
      <c r="G180" s="223">
        <f t="shared" si="50"/>
        <v>26.424642464246421</v>
      </c>
      <c r="H180" s="223">
        <f t="shared" si="47"/>
        <v>13.725714285714286</v>
      </c>
      <c r="L180" s="8"/>
      <c r="M180" s="8"/>
      <c r="N180" s="8"/>
      <c r="O180" s="8"/>
      <c r="P180" s="8"/>
      <c r="Q180" s="2"/>
    </row>
    <row r="181" spans="1:17" x14ac:dyDescent="0.2">
      <c r="A181" s="16">
        <v>32</v>
      </c>
      <c r="B181" s="17" t="s">
        <v>8</v>
      </c>
      <c r="C181" s="50">
        <f>C182+C183</f>
        <v>181.8</v>
      </c>
      <c r="D181" s="50">
        <f t="shared" ref="D181:F181" si="64">D182+D183</f>
        <v>350</v>
      </c>
      <c r="E181" s="50">
        <f t="shared" si="64"/>
        <v>0</v>
      </c>
      <c r="F181" s="50">
        <f t="shared" si="64"/>
        <v>48.04</v>
      </c>
      <c r="G181" s="223">
        <f t="shared" si="50"/>
        <v>26.424642464246421</v>
      </c>
      <c r="H181" s="223">
        <f t="shared" si="47"/>
        <v>13.725714285714286</v>
      </c>
      <c r="L181" s="8"/>
      <c r="M181" s="8"/>
      <c r="N181" s="8"/>
      <c r="O181" s="8"/>
      <c r="P181" s="8"/>
      <c r="Q181" s="2"/>
    </row>
    <row r="182" spans="1:17" x14ac:dyDescent="0.2">
      <c r="A182" s="19">
        <v>3239</v>
      </c>
      <c r="B182" s="20" t="s">
        <v>30</v>
      </c>
      <c r="C182" s="51">
        <v>0</v>
      </c>
      <c r="D182" s="51">
        <v>150</v>
      </c>
      <c r="E182" s="51">
        <v>0</v>
      </c>
      <c r="F182" s="51">
        <v>0</v>
      </c>
      <c r="G182" s="223" t="e">
        <f t="shared" si="50"/>
        <v>#DIV/0!</v>
      </c>
      <c r="H182" s="223">
        <f t="shared" si="47"/>
        <v>0</v>
      </c>
      <c r="L182" s="8"/>
      <c r="M182" s="8"/>
      <c r="N182" s="8"/>
      <c r="O182" s="8"/>
      <c r="P182" s="8"/>
      <c r="Q182" s="2"/>
    </row>
    <row r="183" spans="1:17" x14ac:dyDescent="0.2">
      <c r="A183" s="22">
        <v>3299</v>
      </c>
      <c r="B183" s="20" t="s">
        <v>34</v>
      </c>
      <c r="C183" s="51">
        <v>181.8</v>
      </c>
      <c r="D183" s="54">
        <v>200</v>
      </c>
      <c r="E183" s="54">
        <v>0</v>
      </c>
      <c r="F183" s="52">
        <v>48.04</v>
      </c>
      <c r="G183" s="223">
        <f t="shared" si="50"/>
        <v>26.424642464246421</v>
      </c>
      <c r="H183" s="223">
        <f t="shared" si="47"/>
        <v>24.02</v>
      </c>
      <c r="L183" s="8"/>
      <c r="M183" s="8"/>
      <c r="N183" s="8"/>
      <c r="O183" s="8"/>
      <c r="P183" s="8"/>
      <c r="Q183" s="2"/>
    </row>
    <row r="184" spans="1:17" ht="24" customHeight="1" x14ac:dyDescent="0.2">
      <c r="A184" s="12" t="s">
        <v>82</v>
      </c>
      <c r="B184" s="13" t="s">
        <v>83</v>
      </c>
      <c r="C184" s="48">
        <f>C185+C189</f>
        <v>20563.04</v>
      </c>
      <c r="D184" s="48">
        <f t="shared" ref="D184:F184" si="65">D185+D189</f>
        <v>35000</v>
      </c>
      <c r="E184" s="48">
        <f t="shared" si="65"/>
        <v>0</v>
      </c>
      <c r="F184" s="48">
        <f t="shared" si="65"/>
        <v>21391.279999999999</v>
      </c>
      <c r="G184" s="223">
        <f t="shared" si="50"/>
        <v>104.02780911771798</v>
      </c>
      <c r="H184" s="223">
        <f t="shared" si="47"/>
        <v>61.11794285714285</v>
      </c>
      <c r="L184" s="8"/>
      <c r="M184" s="8"/>
      <c r="N184" s="8"/>
      <c r="O184" s="8"/>
      <c r="P184" s="8"/>
      <c r="Q184" s="2"/>
    </row>
    <row r="185" spans="1:17" ht="15" customHeight="1" x14ac:dyDescent="0.2">
      <c r="A185" s="14" t="s">
        <v>71</v>
      </c>
      <c r="B185" s="15" t="s">
        <v>72</v>
      </c>
      <c r="C185" s="49">
        <f>C186</f>
        <v>0</v>
      </c>
      <c r="D185" s="49">
        <f t="shared" ref="D185:F187" si="66">D186</f>
        <v>0</v>
      </c>
      <c r="E185" s="49">
        <f t="shared" si="66"/>
        <v>0</v>
      </c>
      <c r="F185" s="49">
        <f t="shared" si="66"/>
        <v>0</v>
      </c>
      <c r="G185" s="223" t="e">
        <f t="shared" si="50"/>
        <v>#DIV/0!</v>
      </c>
      <c r="H185" s="223" t="e">
        <f t="shared" si="47"/>
        <v>#DIV/0!</v>
      </c>
      <c r="L185" s="8"/>
      <c r="M185" s="8"/>
      <c r="N185" s="8"/>
      <c r="O185" s="8"/>
      <c r="P185" s="8"/>
      <c r="Q185" s="2"/>
    </row>
    <row r="186" spans="1:17" x14ac:dyDescent="0.2">
      <c r="A186" s="16">
        <v>3</v>
      </c>
      <c r="B186" s="17" t="s">
        <v>7</v>
      </c>
      <c r="C186" s="50">
        <f>C187</f>
        <v>0</v>
      </c>
      <c r="D186" s="50">
        <f t="shared" si="66"/>
        <v>0</v>
      </c>
      <c r="E186" s="50">
        <f t="shared" si="66"/>
        <v>0</v>
      </c>
      <c r="F186" s="50">
        <f t="shared" si="66"/>
        <v>0</v>
      </c>
      <c r="G186" s="223" t="e">
        <f t="shared" si="50"/>
        <v>#DIV/0!</v>
      </c>
      <c r="H186" s="223" t="e">
        <f t="shared" si="47"/>
        <v>#DIV/0!</v>
      </c>
      <c r="L186" s="8"/>
      <c r="M186" s="8"/>
      <c r="N186" s="8"/>
      <c r="O186" s="8"/>
      <c r="P186" s="8"/>
      <c r="Q186" s="2"/>
    </row>
    <row r="187" spans="1:17" x14ac:dyDescent="0.2">
      <c r="A187" s="16">
        <v>32</v>
      </c>
      <c r="B187" s="17" t="s">
        <v>8</v>
      </c>
      <c r="C187" s="50">
        <f>C188</f>
        <v>0</v>
      </c>
      <c r="D187" s="50">
        <f t="shared" si="66"/>
        <v>0</v>
      </c>
      <c r="E187" s="50">
        <f t="shared" si="66"/>
        <v>0</v>
      </c>
      <c r="F187" s="50">
        <f t="shared" si="66"/>
        <v>0</v>
      </c>
      <c r="G187" s="223" t="e">
        <f t="shared" si="50"/>
        <v>#DIV/0!</v>
      </c>
      <c r="H187" s="223" t="e">
        <f t="shared" si="47"/>
        <v>#DIV/0!</v>
      </c>
      <c r="L187" s="8"/>
      <c r="M187" s="8"/>
      <c r="N187" s="8"/>
      <c r="O187" s="8"/>
      <c r="P187" s="8"/>
      <c r="Q187" s="2"/>
    </row>
    <row r="188" spans="1:17" x14ac:dyDescent="0.2">
      <c r="A188" s="22">
        <v>3222</v>
      </c>
      <c r="B188" s="20" t="s">
        <v>84</v>
      </c>
      <c r="C188" s="51">
        <v>0</v>
      </c>
      <c r="D188" s="51">
        <v>0</v>
      </c>
      <c r="E188" s="51">
        <v>0</v>
      </c>
      <c r="F188" s="52">
        <v>0</v>
      </c>
      <c r="G188" s="223" t="e">
        <f t="shared" si="50"/>
        <v>#DIV/0!</v>
      </c>
      <c r="H188" s="223" t="e">
        <f t="shared" si="47"/>
        <v>#DIV/0!</v>
      </c>
      <c r="L188" s="8"/>
      <c r="M188" s="8"/>
      <c r="N188" s="8"/>
      <c r="O188" s="8"/>
      <c r="P188" s="8"/>
      <c r="Q188" s="2"/>
    </row>
    <row r="189" spans="1:17" ht="15" customHeight="1" x14ac:dyDescent="0.2">
      <c r="A189" s="14" t="s">
        <v>75</v>
      </c>
      <c r="B189" s="15" t="s">
        <v>76</v>
      </c>
      <c r="C189" s="49">
        <f>C190</f>
        <v>20563.04</v>
      </c>
      <c r="D189" s="49">
        <f t="shared" ref="D189:F191" si="67">D190</f>
        <v>35000</v>
      </c>
      <c r="E189" s="49">
        <f t="shared" si="67"/>
        <v>0</v>
      </c>
      <c r="F189" s="49">
        <f t="shared" si="67"/>
        <v>21391.279999999999</v>
      </c>
      <c r="G189" s="223">
        <f t="shared" si="50"/>
        <v>104.02780911771798</v>
      </c>
      <c r="H189" s="223">
        <f t="shared" si="47"/>
        <v>61.11794285714285</v>
      </c>
      <c r="L189" s="8"/>
      <c r="M189" s="8"/>
      <c r="N189" s="8"/>
      <c r="O189" s="8"/>
      <c r="P189" s="8"/>
      <c r="Q189" s="2"/>
    </row>
    <row r="190" spans="1:17" x14ac:dyDescent="0.2">
      <c r="A190" s="16">
        <v>3</v>
      </c>
      <c r="B190" s="17" t="s">
        <v>7</v>
      </c>
      <c r="C190" s="50">
        <f>C191</f>
        <v>20563.04</v>
      </c>
      <c r="D190" s="50">
        <f t="shared" si="67"/>
        <v>35000</v>
      </c>
      <c r="E190" s="50">
        <f t="shared" si="67"/>
        <v>0</v>
      </c>
      <c r="F190" s="50">
        <f t="shared" si="67"/>
        <v>21391.279999999999</v>
      </c>
      <c r="G190" s="223">
        <f t="shared" si="50"/>
        <v>104.02780911771798</v>
      </c>
      <c r="H190" s="223">
        <f t="shared" si="47"/>
        <v>61.11794285714285</v>
      </c>
      <c r="L190" s="8"/>
      <c r="M190" s="8"/>
      <c r="N190" s="8"/>
      <c r="O190" s="8"/>
      <c r="P190" s="8"/>
      <c r="Q190" s="2"/>
    </row>
    <row r="191" spans="1:17" x14ac:dyDescent="0.2">
      <c r="A191" s="16">
        <v>32</v>
      </c>
      <c r="B191" s="17" t="s">
        <v>8</v>
      </c>
      <c r="C191" s="50">
        <f>C192</f>
        <v>20563.04</v>
      </c>
      <c r="D191" s="50">
        <f t="shared" si="67"/>
        <v>35000</v>
      </c>
      <c r="E191" s="50">
        <f t="shared" si="67"/>
        <v>0</v>
      </c>
      <c r="F191" s="50">
        <f t="shared" si="67"/>
        <v>21391.279999999999</v>
      </c>
      <c r="G191" s="223">
        <f t="shared" si="50"/>
        <v>104.02780911771798</v>
      </c>
      <c r="H191" s="223">
        <f t="shared" si="47"/>
        <v>61.11794285714285</v>
      </c>
      <c r="L191" s="8"/>
      <c r="M191" s="8"/>
      <c r="N191" s="8"/>
      <c r="O191" s="8"/>
      <c r="P191" s="8"/>
      <c r="Q191" s="2"/>
    </row>
    <row r="192" spans="1:17" x14ac:dyDescent="0.2">
      <c r="A192" s="22">
        <v>3222</v>
      </c>
      <c r="B192" s="20" t="s">
        <v>84</v>
      </c>
      <c r="C192" s="51">
        <v>20563.04</v>
      </c>
      <c r="D192" s="51">
        <v>35000</v>
      </c>
      <c r="E192" s="51">
        <v>0</v>
      </c>
      <c r="F192" s="52">
        <v>21391.279999999999</v>
      </c>
      <c r="G192" s="223">
        <f t="shared" ref="G192:G233" si="68">F192/C192*100</f>
        <v>104.02780911771798</v>
      </c>
      <c r="H192" s="223">
        <f t="shared" si="47"/>
        <v>61.11794285714285</v>
      </c>
      <c r="L192" s="8"/>
      <c r="M192" s="8"/>
      <c r="N192" s="8"/>
      <c r="O192" s="8"/>
      <c r="P192" s="8"/>
      <c r="Q192" s="2"/>
    </row>
    <row r="193" spans="1:17" ht="24" customHeight="1" x14ac:dyDescent="0.2">
      <c r="A193" s="12" t="s">
        <v>85</v>
      </c>
      <c r="B193" s="13" t="s">
        <v>86</v>
      </c>
      <c r="C193" s="48">
        <f>C194+C198</f>
        <v>5734.6</v>
      </c>
      <c r="D193" s="48">
        <f t="shared" ref="D193:F193" si="69">D194+D198</f>
        <v>4400</v>
      </c>
      <c r="E193" s="48">
        <f t="shared" ref="E193" si="70">E194+E198</f>
        <v>0</v>
      </c>
      <c r="F193" s="48">
        <f t="shared" si="69"/>
        <v>3923</v>
      </c>
      <c r="G193" s="223">
        <f t="shared" si="68"/>
        <v>68.409304921005827</v>
      </c>
      <c r="H193" s="223">
        <f t="shared" si="47"/>
        <v>89.159090909090907</v>
      </c>
      <c r="L193" s="8"/>
      <c r="M193" s="8"/>
      <c r="N193" s="8"/>
      <c r="O193" s="8"/>
      <c r="P193" s="8"/>
      <c r="Q193" s="2"/>
    </row>
    <row r="194" spans="1:17" ht="15" customHeight="1" x14ac:dyDescent="0.2">
      <c r="A194" s="14" t="s">
        <v>71</v>
      </c>
      <c r="B194" s="15" t="s">
        <v>72</v>
      </c>
      <c r="C194" s="49">
        <f>C195</f>
        <v>3673.2</v>
      </c>
      <c r="D194" s="49">
        <f t="shared" ref="D194:F196" si="71">D195</f>
        <v>3700</v>
      </c>
      <c r="E194" s="49">
        <f t="shared" si="71"/>
        <v>0</v>
      </c>
      <c r="F194" s="49">
        <f t="shared" si="71"/>
        <v>1450</v>
      </c>
      <c r="G194" s="223">
        <f t="shared" si="68"/>
        <v>39.475117064140264</v>
      </c>
      <c r="H194" s="223">
        <f t="shared" si="47"/>
        <v>39.189189189189186</v>
      </c>
      <c r="L194" s="8"/>
      <c r="M194" s="8"/>
      <c r="N194" s="8"/>
      <c r="O194" s="8"/>
      <c r="P194" s="8"/>
      <c r="Q194" s="2"/>
    </row>
    <row r="195" spans="1:17" x14ac:dyDescent="0.2">
      <c r="A195" s="16">
        <v>3</v>
      </c>
      <c r="B195" s="17" t="s">
        <v>7</v>
      </c>
      <c r="C195" s="50">
        <f>C196</f>
        <v>3673.2</v>
      </c>
      <c r="D195" s="50">
        <f t="shared" si="71"/>
        <v>3700</v>
      </c>
      <c r="E195" s="50">
        <f t="shared" si="71"/>
        <v>0</v>
      </c>
      <c r="F195" s="50">
        <f t="shared" si="71"/>
        <v>1450</v>
      </c>
      <c r="G195" s="223">
        <f t="shared" si="68"/>
        <v>39.475117064140264</v>
      </c>
      <c r="H195" s="223">
        <f t="shared" ref="H195:H233" si="72">F195/D195*100</f>
        <v>39.189189189189186</v>
      </c>
      <c r="L195" s="8"/>
      <c r="M195" s="8"/>
      <c r="N195" s="8"/>
      <c r="O195" s="8"/>
      <c r="P195" s="8"/>
      <c r="Q195" s="2"/>
    </row>
    <row r="196" spans="1:17" x14ac:dyDescent="0.2">
      <c r="A196" s="16">
        <v>32</v>
      </c>
      <c r="B196" s="17" t="s">
        <v>8</v>
      </c>
      <c r="C196" s="50">
        <f>C197</f>
        <v>3673.2</v>
      </c>
      <c r="D196" s="50">
        <f t="shared" si="71"/>
        <v>3700</v>
      </c>
      <c r="E196" s="50">
        <f t="shared" si="71"/>
        <v>0</v>
      </c>
      <c r="F196" s="50">
        <f t="shared" si="71"/>
        <v>1450</v>
      </c>
      <c r="G196" s="223">
        <f t="shared" si="68"/>
        <v>39.475117064140264</v>
      </c>
      <c r="H196" s="223">
        <f t="shared" si="72"/>
        <v>39.189189189189186</v>
      </c>
      <c r="L196" s="8"/>
      <c r="M196" s="8"/>
      <c r="N196" s="8"/>
      <c r="O196" s="8"/>
      <c r="P196" s="8"/>
      <c r="Q196" s="2"/>
    </row>
    <row r="197" spans="1:17" x14ac:dyDescent="0.2">
      <c r="A197" s="22">
        <v>3239</v>
      </c>
      <c r="B197" s="20" t="s">
        <v>30</v>
      </c>
      <c r="C197" s="51">
        <v>3673.2</v>
      </c>
      <c r="D197" s="51">
        <v>3700</v>
      </c>
      <c r="E197" s="51">
        <v>0</v>
      </c>
      <c r="F197" s="52">
        <v>1450</v>
      </c>
      <c r="G197" s="223">
        <f t="shared" si="68"/>
        <v>39.475117064140264</v>
      </c>
      <c r="H197" s="223">
        <f t="shared" si="72"/>
        <v>39.189189189189186</v>
      </c>
      <c r="L197" s="8"/>
      <c r="M197" s="8"/>
      <c r="N197" s="8"/>
      <c r="O197" s="8"/>
      <c r="P197" s="8"/>
      <c r="Q197" s="2"/>
    </row>
    <row r="198" spans="1:17" ht="15" customHeight="1" x14ac:dyDescent="0.2">
      <c r="A198" s="14" t="s">
        <v>75</v>
      </c>
      <c r="B198" s="15" t="s">
        <v>76</v>
      </c>
      <c r="C198" s="49">
        <f t="shared" ref="C198:F200" si="73">C199</f>
        <v>2061.4</v>
      </c>
      <c r="D198" s="49">
        <f t="shared" si="73"/>
        <v>700</v>
      </c>
      <c r="E198" s="49">
        <f t="shared" si="73"/>
        <v>0</v>
      </c>
      <c r="F198" s="49">
        <f t="shared" si="73"/>
        <v>2473</v>
      </c>
      <c r="G198" s="223">
        <f t="shared" si="68"/>
        <v>119.96701270980887</v>
      </c>
      <c r="H198" s="223">
        <f t="shared" si="72"/>
        <v>353.28571428571428</v>
      </c>
      <c r="L198" s="8"/>
      <c r="M198" s="8"/>
      <c r="N198" s="8"/>
      <c r="O198" s="8"/>
      <c r="P198" s="8"/>
      <c r="Q198" s="2"/>
    </row>
    <row r="199" spans="1:17" x14ac:dyDescent="0.2">
      <c r="A199" s="16">
        <v>3</v>
      </c>
      <c r="B199" s="17" t="s">
        <v>7</v>
      </c>
      <c r="C199" s="50">
        <f>C200</f>
        <v>2061.4</v>
      </c>
      <c r="D199" s="50">
        <f t="shared" si="73"/>
        <v>700</v>
      </c>
      <c r="E199" s="50">
        <f t="shared" si="73"/>
        <v>0</v>
      </c>
      <c r="F199" s="50">
        <f t="shared" si="73"/>
        <v>2473</v>
      </c>
      <c r="G199" s="223">
        <f t="shared" si="68"/>
        <v>119.96701270980887</v>
      </c>
      <c r="H199" s="223">
        <f t="shared" si="72"/>
        <v>353.28571428571428</v>
      </c>
      <c r="L199" s="8"/>
      <c r="M199" s="8"/>
      <c r="N199" s="8"/>
      <c r="O199" s="8"/>
      <c r="P199" s="8"/>
      <c r="Q199" s="2"/>
    </row>
    <row r="200" spans="1:17" x14ac:dyDescent="0.2">
      <c r="A200" s="16">
        <v>32</v>
      </c>
      <c r="B200" s="17" t="s">
        <v>8</v>
      </c>
      <c r="C200" s="50">
        <f>C201</f>
        <v>2061.4</v>
      </c>
      <c r="D200" s="50">
        <f t="shared" si="73"/>
        <v>700</v>
      </c>
      <c r="E200" s="50">
        <f t="shared" si="73"/>
        <v>0</v>
      </c>
      <c r="F200" s="50">
        <f t="shared" si="73"/>
        <v>2473</v>
      </c>
      <c r="G200" s="223">
        <f t="shared" si="68"/>
        <v>119.96701270980887</v>
      </c>
      <c r="H200" s="223">
        <f t="shared" si="72"/>
        <v>353.28571428571428</v>
      </c>
      <c r="L200" s="8"/>
      <c r="M200" s="8"/>
      <c r="N200" s="8"/>
      <c r="O200" s="8"/>
      <c r="P200" s="8"/>
      <c r="Q200" s="2"/>
    </row>
    <row r="201" spans="1:17" x14ac:dyDescent="0.2">
      <c r="A201" s="22">
        <v>3239</v>
      </c>
      <c r="B201" s="20" t="s">
        <v>30</v>
      </c>
      <c r="C201" s="51">
        <v>2061.4</v>
      </c>
      <c r="D201" s="51">
        <v>700</v>
      </c>
      <c r="E201" s="51">
        <v>0</v>
      </c>
      <c r="F201" s="52">
        <v>2473</v>
      </c>
      <c r="G201" s="223">
        <f t="shared" si="68"/>
        <v>119.96701270980887</v>
      </c>
      <c r="H201" s="223">
        <f t="shared" si="72"/>
        <v>353.28571428571428</v>
      </c>
      <c r="L201" s="8"/>
      <c r="M201" s="8"/>
      <c r="N201" s="8"/>
      <c r="O201" s="8"/>
      <c r="P201" s="8"/>
      <c r="Q201" s="2"/>
    </row>
    <row r="202" spans="1:17" ht="24" customHeight="1" x14ac:dyDescent="0.2">
      <c r="A202" s="12" t="s">
        <v>87</v>
      </c>
      <c r="B202" s="13" t="s">
        <v>62</v>
      </c>
      <c r="C202" s="48">
        <f>C203+C209+C213</f>
        <v>214.14</v>
      </c>
      <c r="D202" s="48">
        <f t="shared" ref="D202:F202" si="74">D203+D209+D213</f>
        <v>700</v>
      </c>
      <c r="E202" s="48">
        <f t="shared" si="74"/>
        <v>0</v>
      </c>
      <c r="F202" s="48">
        <f t="shared" si="74"/>
        <v>366.73</v>
      </c>
      <c r="G202" s="223">
        <f t="shared" si="68"/>
        <v>171.257121509293</v>
      </c>
      <c r="H202" s="223">
        <f t="shared" si="72"/>
        <v>52.39</v>
      </c>
      <c r="L202" s="8"/>
      <c r="M202" s="8"/>
      <c r="N202" s="8"/>
      <c r="O202" s="8"/>
      <c r="P202" s="8"/>
      <c r="Q202" s="2"/>
    </row>
    <row r="203" spans="1:17" ht="15" customHeight="1" x14ac:dyDescent="0.2">
      <c r="A203" s="14" t="s">
        <v>88</v>
      </c>
      <c r="B203" s="232" t="s">
        <v>89</v>
      </c>
      <c r="C203" s="49">
        <f>C204</f>
        <v>202</v>
      </c>
      <c r="D203" s="49">
        <f t="shared" ref="D203:F204" si="75">D204</f>
        <v>0</v>
      </c>
      <c r="E203" s="49">
        <f t="shared" si="75"/>
        <v>0</v>
      </c>
      <c r="F203" s="49">
        <f t="shared" si="75"/>
        <v>366.73</v>
      </c>
      <c r="G203" s="223">
        <f t="shared" si="68"/>
        <v>181.54950495049508</v>
      </c>
      <c r="H203" s="223" t="e">
        <f t="shared" si="72"/>
        <v>#DIV/0!</v>
      </c>
      <c r="K203" s="2"/>
      <c r="L203" s="8"/>
      <c r="M203" s="8"/>
      <c r="N203" s="8"/>
      <c r="O203" s="8"/>
      <c r="P203" s="8"/>
      <c r="Q203" s="2"/>
    </row>
    <row r="204" spans="1:17" x14ac:dyDescent="0.2">
      <c r="A204" s="16">
        <v>4</v>
      </c>
      <c r="B204" s="31" t="s">
        <v>63</v>
      </c>
      <c r="C204" s="50">
        <f>C205</f>
        <v>202</v>
      </c>
      <c r="D204" s="50">
        <f t="shared" si="75"/>
        <v>0</v>
      </c>
      <c r="E204" s="50">
        <f t="shared" si="75"/>
        <v>0</v>
      </c>
      <c r="F204" s="50">
        <f t="shared" si="75"/>
        <v>366.73</v>
      </c>
      <c r="G204" s="223">
        <f t="shared" si="68"/>
        <v>181.54950495049508</v>
      </c>
      <c r="H204" s="223" t="e">
        <f t="shared" si="72"/>
        <v>#DIV/0!</v>
      </c>
      <c r="L204" s="8"/>
      <c r="M204" s="8"/>
      <c r="N204" s="8"/>
      <c r="O204" s="8"/>
      <c r="P204" s="8"/>
      <c r="Q204" s="2"/>
    </row>
    <row r="205" spans="1:17" x14ac:dyDescent="0.2">
      <c r="A205" s="16">
        <v>42</v>
      </c>
      <c r="B205" s="31" t="s">
        <v>90</v>
      </c>
      <c r="C205" s="50">
        <f t="shared" ref="C205:E205" si="76">C206+C207+C208</f>
        <v>202</v>
      </c>
      <c r="D205" s="50">
        <f t="shared" si="76"/>
        <v>0</v>
      </c>
      <c r="E205" s="50">
        <f t="shared" si="76"/>
        <v>0</v>
      </c>
      <c r="F205" s="50">
        <f>F206+F207+F208</f>
        <v>366.73</v>
      </c>
      <c r="G205" s="223">
        <f t="shared" si="68"/>
        <v>181.54950495049508</v>
      </c>
      <c r="H205" s="223" t="e">
        <f t="shared" si="72"/>
        <v>#DIV/0!</v>
      </c>
      <c r="L205" s="8"/>
      <c r="M205" s="8"/>
      <c r="N205" s="8"/>
      <c r="O205" s="8"/>
      <c r="P205" s="8"/>
      <c r="Q205" s="2"/>
    </row>
    <row r="206" spans="1:17" x14ac:dyDescent="0.2">
      <c r="A206" s="22">
        <v>4221</v>
      </c>
      <c r="B206" s="20" t="s">
        <v>65</v>
      </c>
      <c r="C206" s="51">
        <v>202</v>
      </c>
      <c r="D206" s="51">
        <v>0</v>
      </c>
      <c r="E206" s="51">
        <v>0</v>
      </c>
      <c r="F206" s="51">
        <v>366.73</v>
      </c>
      <c r="G206" s="223">
        <f t="shared" si="68"/>
        <v>181.54950495049508</v>
      </c>
      <c r="H206" s="223" t="e">
        <f t="shared" si="72"/>
        <v>#DIV/0!</v>
      </c>
      <c r="L206" s="8"/>
      <c r="M206" s="8"/>
      <c r="N206" s="8"/>
      <c r="O206" s="8"/>
      <c r="P206" s="8"/>
      <c r="Q206" s="2"/>
    </row>
    <row r="207" spans="1:17" x14ac:dyDescent="0.2">
      <c r="A207" s="24">
        <v>4227</v>
      </c>
      <c r="B207" s="20" t="s">
        <v>100</v>
      </c>
      <c r="C207" s="51">
        <v>0</v>
      </c>
      <c r="D207" s="51">
        <v>0</v>
      </c>
      <c r="E207" s="51">
        <v>0</v>
      </c>
      <c r="F207" s="51">
        <v>0</v>
      </c>
      <c r="G207" s="223" t="e">
        <f t="shared" si="68"/>
        <v>#DIV/0!</v>
      </c>
      <c r="H207" s="223" t="e">
        <f t="shared" si="72"/>
        <v>#DIV/0!</v>
      </c>
      <c r="L207" s="8"/>
      <c r="M207" s="8"/>
      <c r="N207" s="8"/>
      <c r="O207" s="8"/>
      <c r="P207" s="8"/>
      <c r="Q207" s="2"/>
    </row>
    <row r="208" spans="1:17" x14ac:dyDescent="0.2">
      <c r="A208" s="24">
        <v>4241</v>
      </c>
      <c r="B208" s="20" t="s">
        <v>91</v>
      </c>
      <c r="C208" s="51">
        <v>0</v>
      </c>
      <c r="D208" s="51">
        <v>0</v>
      </c>
      <c r="E208" s="51">
        <v>0</v>
      </c>
      <c r="F208" s="51">
        <v>0</v>
      </c>
      <c r="G208" s="223" t="e">
        <f t="shared" ref="G208:G212" si="77">F208/C208*100</f>
        <v>#DIV/0!</v>
      </c>
      <c r="H208" s="223" t="e">
        <f t="shared" si="72"/>
        <v>#DIV/0!</v>
      </c>
      <c r="L208" s="8"/>
      <c r="M208" s="8"/>
      <c r="N208" s="8"/>
      <c r="O208" s="8"/>
      <c r="P208" s="8"/>
      <c r="Q208" s="2"/>
    </row>
    <row r="209" spans="1:17" x14ac:dyDescent="0.2">
      <c r="A209" s="14" t="s">
        <v>71</v>
      </c>
      <c r="B209" s="232" t="s">
        <v>72</v>
      </c>
      <c r="C209" s="63">
        <f>C210</f>
        <v>0</v>
      </c>
      <c r="D209" s="63">
        <f t="shared" ref="D209:F211" si="78">D210</f>
        <v>0</v>
      </c>
      <c r="E209" s="63">
        <f t="shared" si="78"/>
        <v>0</v>
      </c>
      <c r="F209" s="63">
        <f t="shared" si="78"/>
        <v>0</v>
      </c>
      <c r="G209" s="223" t="e">
        <f t="shared" si="77"/>
        <v>#DIV/0!</v>
      </c>
      <c r="H209" s="223" t="e">
        <f t="shared" si="72"/>
        <v>#DIV/0!</v>
      </c>
      <c r="L209" s="8"/>
      <c r="M209" s="8"/>
      <c r="N209" s="8"/>
      <c r="O209" s="8"/>
      <c r="P209" s="8"/>
      <c r="Q209" s="2"/>
    </row>
    <row r="210" spans="1:17" x14ac:dyDescent="0.2">
      <c r="A210" s="16">
        <v>4</v>
      </c>
      <c r="B210" s="31" t="s">
        <v>63</v>
      </c>
      <c r="C210" s="50">
        <f>C211</f>
        <v>0</v>
      </c>
      <c r="D210" s="50">
        <f t="shared" si="78"/>
        <v>0</v>
      </c>
      <c r="E210" s="50">
        <f t="shared" si="78"/>
        <v>0</v>
      </c>
      <c r="F210" s="50">
        <f t="shared" si="78"/>
        <v>0</v>
      </c>
      <c r="G210" s="223" t="e">
        <f t="shared" si="77"/>
        <v>#DIV/0!</v>
      </c>
      <c r="H210" s="223" t="e">
        <f t="shared" si="72"/>
        <v>#DIV/0!</v>
      </c>
      <c r="L210" s="8"/>
      <c r="M210" s="8"/>
      <c r="N210" s="8"/>
      <c r="O210" s="8"/>
      <c r="P210" s="8"/>
      <c r="Q210" s="2"/>
    </row>
    <row r="211" spans="1:17" x14ac:dyDescent="0.2">
      <c r="A211" s="16">
        <v>42</v>
      </c>
      <c r="B211" s="31" t="s">
        <v>90</v>
      </c>
      <c r="C211" s="50">
        <f>C212</f>
        <v>0</v>
      </c>
      <c r="D211" s="50">
        <f t="shared" si="78"/>
        <v>0</v>
      </c>
      <c r="E211" s="50">
        <f t="shared" si="78"/>
        <v>0</v>
      </c>
      <c r="F211" s="50">
        <f t="shared" si="78"/>
        <v>0</v>
      </c>
      <c r="G211" s="223" t="e">
        <f t="shared" si="77"/>
        <v>#DIV/0!</v>
      </c>
      <c r="H211" s="223" t="e">
        <f t="shared" si="72"/>
        <v>#DIV/0!</v>
      </c>
      <c r="L211" s="8"/>
      <c r="M211" s="8"/>
      <c r="N211" s="8"/>
      <c r="O211" s="8"/>
      <c r="P211" s="8"/>
      <c r="Q211" s="2"/>
    </row>
    <row r="212" spans="1:17" x14ac:dyDescent="0.2">
      <c r="A212" s="24">
        <v>4241</v>
      </c>
      <c r="B212" s="20" t="s">
        <v>91</v>
      </c>
      <c r="C212" s="51">
        <v>0</v>
      </c>
      <c r="D212" s="51">
        <v>0</v>
      </c>
      <c r="E212" s="51">
        <v>0</v>
      </c>
      <c r="F212" s="51">
        <v>0</v>
      </c>
      <c r="G212" s="223" t="e">
        <f t="shared" si="77"/>
        <v>#DIV/0!</v>
      </c>
      <c r="H212" s="223" t="e">
        <f t="shared" si="72"/>
        <v>#DIV/0!</v>
      </c>
      <c r="L212" s="8"/>
      <c r="M212" s="8"/>
      <c r="N212" s="8"/>
      <c r="O212" s="8"/>
      <c r="P212" s="8"/>
      <c r="Q212" s="2"/>
    </row>
    <row r="213" spans="1:17" ht="15" customHeight="1" x14ac:dyDescent="0.2">
      <c r="A213" s="14" t="s">
        <v>75</v>
      </c>
      <c r="B213" s="15" t="s">
        <v>76</v>
      </c>
      <c r="C213" s="49">
        <f>C214</f>
        <v>12.14</v>
      </c>
      <c r="D213" s="49">
        <f t="shared" ref="D213:F214" si="79">D214</f>
        <v>700</v>
      </c>
      <c r="E213" s="49">
        <f t="shared" si="79"/>
        <v>0</v>
      </c>
      <c r="F213" s="49">
        <f t="shared" si="79"/>
        <v>0</v>
      </c>
      <c r="G213" s="223">
        <f t="shared" si="68"/>
        <v>0</v>
      </c>
      <c r="H213" s="223">
        <f t="shared" si="72"/>
        <v>0</v>
      </c>
      <c r="L213" s="8"/>
      <c r="M213" s="8"/>
      <c r="N213" s="8"/>
      <c r="O213" s="8"/>
      <c r="P213" s="8"/>
      <c r="Q213" s="2"/>
    </row>
    <row r="214" spans="1:17" x14ac:dyDescent="0.2">
      <c r="A214" s="16">
        <v>4</v>
      </c>
      <c r="B214" s="31" t="s">
        <v>63</v>
      </c>
      <c r="C214" s="58">
        <f>C215</f>
        <v>12.14</v>
      </c>
      <c r="D214" s="58">
        <f t="shared" si="79"/>
        <v>700</v>
      </c>
      <c r="E214" s="58">
        <f t="shared" si="79"/>
        <v>0</v>
      </c>
      <c r="F214" s="58">
        <f t="shared" si="79"/>
        <v>0</v>
      </c>
      <c r="G214" s="223">
        <f t="shared" si="68"/>
        <v>0</v>
      </c>
      <c r="H214" s="223">
        <f t="shared" si="72"/>
        <v>0</v>
      </c>
      <c r="L214" s="8"/>
      <c r="M214" s="8"/>
      <c r="N214" s="8"/>
      <c r="O214" s="8"/>
      <c r="P214" s="8"/>
      <c r="Q214" s="2"/>
    </row>
    <row r="215" spans="1:17" x14ac:dyDescent="0.2">
      <c r="A215" s="16">
        <v>42</v>
      </c>
      <c r="B215" s="31" t="s">
        <v>90</v>
      </c>
      <c r="C215" s="58">
        <f>C216+C217+C218</f>
        <v>12.14</v>
      </c>
      <c r="D215" s="58">
        <f t="shared" ref="D215:F215" si="80">D216+D217+D218</f>
        <v>700</v>
      </c>
      <c r="E215" s="58">
        <f t="shared" si="80"/>
        <v>0</v>
      </c>
      <c r="F215" s="58">
        <f t="shared" si="80"/>
        <v>0</v>
      </c>
      <c r="G215" s="223">
        <f t="shared" si="68"/>
        <v>0</v>
      </c>
      <c r="H215" s="223">
        <f t="shared" si="72"/>
        <v>0</v>
      </c>
      <c r="L215" s="8"/>
      <c r="M215" s="8"/>
      <c r="N215" s="8"/>
      <c r="O215" s="8"/>
      <c r="P215" s="8"/>
      <c r="Q215" s="2"/>
    </row>
    <row r="216" spans="1:17" x14ac:dyDescent="0.2">
      <c r="A216" s="33">
        <v>4221</v>
      </c>
      <c r="B216" s="34" t="s">
        <v>65</v>
      </c>
      <c r="C216" s="59">
        <v>0</v>
      </c>
      <c r="D216" s="59">
        <v>300</v>
      </c>
      <c r="E216" s="59">
        <v>0</v>
      </c>
      <c r="F216" s="60">
        <v>0</v>
      </c>
      <c r="G216" s="223" t="e">
        <f t="shared" si="68"/>
        <v>#DIV/0!</v>
      </c>
      <c r="H216" s="223">
        <f t="shared" si="72"/>
        <v>0</v>
      </c>
      <c r="L216" s="8"/>
      <c r="M216" s="8"/>
      <c r="N216" s="8"/>
      <c r="O216" s="8"/>
      <c r="P216" s="8"/>
      <c r="Q216" s="2"/>
    </row>
    <row r="217" spans="1:17" x14ac:dyDescent="0.2">
      <c r="A217" s="24">
        <v>4227</v>
      </c>
      <c r="B217" s="20" t="s">
        <v>100</v>
      </c>
      <c r="C217" s="59">
        <v>0</v>
      </c>
      <c r="D217" s="59">
        <v>0</v>
      </c>
      <c r="E217" s="59">
        <v>0</v>
      </c>
      <c r="F217" s="60">
        <v>0</v>
      </c>
      <c r="G217" s="223"/>
      <c r="H217" s="223" t="e">
        <f t="shared" si="72"/>
        <v>#DIV/0!</v>
      </c>
      <c r="L217" s="8"/>
      <c r="M217" s="8"/>
      <c r="N217" s="8"/>
      <c r="O217" s="8"/>
      <c r="P217" s="8"/>
      <c r="Q217" s="2"/>
    </row>
    <row r="218" spans="1:17" x14ac:dyDescent="0.2">
      <c r="A218" s="22">
        <v>4241</v>
      </c>
      <c r="B218" s="20" t="s">
        <v>91</v>
      </c>
      <c r="C218" s="51">
        <v>12.14</v>
      </c>
      <c r="D218" s="51">
        <v>400</v>
      </c>
      <c r="E218" s="51">
        <v>0</v>
      </c>
      <c r="F218" s="52">
        <v>0</v>
      </c>
      <c r="G218" s="223">
        <f t="shared" si="68"/>
        <v>0</v>
      </c>
      <c r="H218" s="223">
        <f t="shared" si="72"/>
        <v>0</v>
      </c>
      <c r="L218" s="8"/>
      <c r="M218" s="8"/>
      <c r="N218" s="8"/>
      <c r="O218" s="8"/>
      <c r="P218" s="8"/>
      <c r="Q218" s="2"/>
    </row>
    <row r="219" spans="1:17" ht="17.25" customHeight="1" x14ac:dyDescent="0.2">
      <c r="A219" s="35" t="s">
        <v>92</v>
      </c>
      <c r="B219" s="36" t="s">
        <v>93</v>
      </c>
      <c r="C219" s="61">
        <f>C220</f>
        <v>0</v>
      </c>
      <c r="D219" s="61">
        <f t="shared" ref="D219:F221" si="81">D220</f>
        <v>12000</v>
      </c>
      <c r="E219" s="61">
        <f t="shared" si="81"/>
        <v>0</v>
      </c>
      <c r="F219" s="136">
        <f t="shared" si="81"/>
        <v>37.04</v>
      </c>
      <c r="G219" s="223" t="e">
        <f t="shared" si="68"/>
        <v>#DIV/0!</v>
      </c>
      <c r="H219" s="223">
        <f t="shared" si="72"/>
        <v>0.3086666666666667</v>
      </c>
      <c r="L219" s="8"/>
      <c r="M219" s="8"/>
      <c r="N219" s="8"/>
      <c r="O219" s="8"/>
      <c r="P219" s="8"/>
      <c r="Q219" s="2"/>
    </row>
    <row r="220" spans="1:17" ht="15" customHeight="1" x14ac:dyDescent="0.2">
      <c r="A220" s="14" t="s">
        <v>75</v>
      </c>
      <c r="B220" s="15" t="s">
        <v>76</v>
      </c>
      <c r="C220" s="49">
        <f>C221</f>
        <v>0</v>
      </c>
      <c r="D220" s="49">
        <f t="shared" si="81"/>
        <v>12000</v>
      </c>
      <c r="E220" s="49">
        <f t="shared" si="81"/>
        <v>0</v>
      </c>
      <c r="F220" s="49">
        <f t="shared" si="81"/>
        <v>37.04</v>
      </c>
      <c r="G220" s="223" t="e">
        <f t="shared" si="68"/>
        <v>#DIV/0!</v>
      </c>
      <c r="H220" s="223">
        <f t="shared" si="72"/>
        <v>0.3086666666666667</v>
      </c>
      <c r="L220" s="8"/>
      <c r="M220" s="8"/>
      <c r="N220" s="8"/>
      <c r="O220" s="8"/>
      <c r="P220" s="8"/>
      <c r="Q220" s="2"/>
    </row>
    <row r="221" spans="1:17" x14ac:dyDescent="0.2">
      <c r="A221" s="16">
        <v>3</v>
      </c>
      <c r="B221" s="17" t="s">
        <v>7</v>
      </c>
      <c r="C221" s="50">
        <f>C222</f>
        <v>0</v>
      </c>
      <c r="D221" s="50">
        <f>D222</f>
        <v>12000</v>
      </c>
      <c r="E221" s="50">
        <f>E222</f>
        <v>0</v>
      </c>
      <c r="F221" s="50">
        <f t="shared" si="81"/>
        <v>37.04</v>
      </c>
      <c r="G221" s="223" t="e">
        <f t="shared" si="68"/>
        <v>#DIV/0!</v>
      </c>
      <c r="H221" s="223">
        <f t="shared" si="72"/>
        <v>0.3086666666666667</v>
      </c>
      <c r="L221" s="8"/>
      <c r="M221" s="8"/>
      <c r="N221" s="8"/>
      <c r="O221" s="8"/>
      <c r="P221" s="8"/>
      <c r="Q221" s="2"/>
    </row>
    <row r="222" spans="1:17" x14ac:dyDescent="0.2">
      <c r="A222" s="16">
        <v>32</v>
      </c>
      <c r="B222" s="17" t="s">
        <v>8</v>
      </c>
      <c r="C222" s="50">
        <f>C223</f>
        <v>0</v>
      </c>
      <c r="D222" s="50">
        <f>D223</f>
        <v>12000</v>
      </c>
      <c r="E222" s="50">
        <f>E223</f>
        <v>0</v>
      </c>
      <c r="F222" s="50">
        <f>F223+F238</f>
        <v>37.04</v>
      </c>
      <c r="G222" s="223" t="e">
        <f t="shared" si="68"/>
        <v>#DIV/0!</v>
      </c>
      <c r="H222" s="223">
        <f t="shared" si="72"/>
        <v>0.3086666666666667</v>
      </c>
      <c r="L222" s="8"/>
      <c r="M222" s="8"/>
      <c r="N222" s="8"/>
      <c r="O222" s="8"/>
      <c r="P222" s="8"/>
      <c r="Q222" s="2"/>
    </row>
    <row r="223" spans="1:17" x14ac:dyDescent="0.2">
      <c r="A223" s="22">
        <v>3221</v>
      </c>
      <c r="B223" s="20" t="s">
        <v>20</v>
      </c>
      <c r="C223" s="51">
        <v>0</v>
      </c>
      <c r="D223" s="51">
        <v>12000</v>
      </c>
      <c r="E223" s="51">
        <v>0</v>
      </c>
      <c r="F223" s="52">
        <v>37.04</v>
      </c>
      <c r="G223" s="223" t="e">
        <f t="shared" si="68"/>
        <v>#DIV/0!</v>
      </c>
      <c r="H223" s="223">
        <f t="shared" si="72"/>
        <v>0.3086666666666667</v>
      </c>
      <c r="L223" s="8"/>
      <c r="M223" s="8"/>
      <c r="N223" s="8"/>
      <c r="O223" s="8"/>
      <c r="P223" s="8"/>
      <c r="Q223" s="2"/>
    </row>
    <row r="224" spans="1:17" ht="24.75" customHeight="1" x14ac:dyDescent="0.2">
      <c r="A224" s="35" t="s">
        <v>184</v>
      </c>
      <c r="B224" s="36" t="s">
        <v>185</v>
      </c>
      <c r="C224" s="61">
        <f>C225</f>
        <v>387.81</v>
      </c>
      <c r="D224" s="61">
        <f t="shared" ref="D224:F226" si="82">D225</f>
        <v>390</v>
      </c>
      <c r="E224" s="61">
        <f t="shared" si="82"/>
        <v>0</v>
      </c>
      <c r="F224" s="136">
        <f t="shared" si="82"/>
        <v>366.16</v>
      </c>
      <c r="G224" s="223">
        <f t="shared" si="68"/>
        <v>94.417369330342183</v>
      </c>
      <c r="H224" s="223">
        <f t="shared" si="72"/>
        <v>93.887179487179495</v>
      </c>
      <c r="L224" s="8"/>
      <c r="M224" s="8"/>
      <c r="N224" s="8"/>
      <c r="O224" s="8"/>
      <c r="P224" s="8"/>
      <c r="Q224" s="2"/>
    </row>
    <row r="225" spans="1:17" ht="14.25" customHeight="1" x14ac:dyDescent="0.2">
      <c r="A225" s="14" t="s">
        <v>75</v>
      </c>
      <c r="B225" s="15" t="s">
        <v>76</v>
      </c>
      <c r="C225" s="49">
        <f>C226</f>
        <v>387.81</v>
      </c>
      <c r="D225" s="49">
        <f t="shared" si="82"/>
        <v>390</v>
      </c>
      <c r="E225" s="49">
        <f t="shared" si="82"/>
        <v>0</v>
      </c>
      <c r="F225" s="49">
        <f t="shared" si="82"/>
        <v>366.16</v>
      </c>
      <c r="G225" s="223">
        <f t="shared" si="68"/>
        <v>94.417369330342183</v>
      </c>
      <c r="H225" s="223">
        <f t="shared" si="72"/>
        <v>93.887179487179495</v>
      </c>
      <c r="L225" s="8"/>
      <c r="M225" s="8"/>
      <c r="N225" s="8"/>
      <c r="O225" s="8"/>
      <c r="P225" s="8"/>
      <c r="Q225" s="2"/>
    </row>
    <row r="226" spans="1:17" x14ac:dyDescent="0.2">
      <c r="A226" s="135">
        <v>38</v>
      </c>
      <c r="B226" s="17" t="s">
        <v>172</v>
      </c>
      <c r="C226" s="50">
        <f>C227</f>
        <v>387.81</v>
      </c>
      <c r="D226" s="50">
        <f t="shared" si="82"/>
        <v>390</v>
      </c>
      <c r="E226" s="50">
        <f t="shared" si="82"/>
        <v>0</v>
      </c>
      <c r="F226" s="50">
        <f t="shared" si="82"/>
        <v>366.16</v>
      </c>
      <c r="G226" s="223">
        <f t="shared" si="68"/>
        <v>94.417369330342183</v>
      </c>
      <c r="H226" s="223">
        <f t="shared" si="72"/>
        <v>93.887179487179495</v>
      </c>
      <c r="L226" s="8"/>
      <c r="M226" s="8"/>
      <c r="N226" s="8"/>
      <c r="O226" s="8"/>
      <c r="P226" s="8"/>
      <c r="Q226" s="2"/>
    </row>
    <row r="227" spans="1:17" x14ac:dyDescent="0.2">
      <c r="A227" s="24">
        <v>3812</v>
      </c>
      <c r="B227" s="20" t="s">
        <v>173</v>
      </c>
      <c r="C227" s="51">
        <v>387.81</v>
      </c>
      <c r="D227" s="51">
        <v>390</v>
      </c>
      <c r="E227" s="51">
        <v>0</v>
      </c>
      <c r="F227" s="52">
        <v>366.16</v>
      </c>
      <c r="G227" s="223">
        <f t="shared" si="68"/>
        <v>94.417369330342183</v>
      </c>
      <c r="H227" s="223">
        <f t="shared" si="72"/>
        <v>93.887179487179495</v>
      </c>
      <c r="L227" s="8"/>
      <c r="M227" s="8"/>
      <c r="N227" s="8"/>
      <c r="O227" s="8"/>
      <c r="P227" s="8"/>
      <c r="Q227" s="2"/>
    </row>
    <row r="228" spans="1:17" ht="24" customHeight="1" x14ac:dyDescent="0.2">
      <c r="A228" s="35" t="s">
        <v>244</v>
      </c>
      <c r="B228" s="36" t="s">
        <v>245</v>
      </c>
      <c r="C228" s="237">
        <f>C229</f>
        <v>0</v>
      </c>
      <c r="D228" s="237">
        <f t="shared" ref="D228:F231" si="83">D229</f>
        <v>0</v>
      </c>
      <c r="E228" s="237">
        <f t="shared" si="83"/>
        <v>0</v>
      </c>
      <c r="F228" s="237">
        <f t="shared" si="83"/>
        <v>1155.3699999999999</v>
      </c>
      <c r="G228" s="223" t="e">
        <f t="shared" si="68"/>
        <v>#DIV/0!</v>
      </c>
      <c r="H228" s="223" t="e">
        <f t="shared" si="72"/>
        <v>#DIV/0!</v>
      </c>
      <c r="L228" s="8"/>
      <c r="M228" s="8"/>
      <c r="N228" s="8"/>
      <c r="O228" s="8"/>
      <c r="P228" s="8"/>
      <c r="Q228" s="2"/>
    </row>
    <row r="229" spans="1:17" ht="14.25" customHeight="1" x14ac:dyDescent="0.2">
      <c r="A229" s="14" t="s">
        <v>75</v>
      </c>
      <c r="B229" s="15" t="s">
        <v>76</v>
      </c>
      <c r="C229" s="63">
        <f>C230</f>
        <v>0</v>
      </c>
      <c r="D229" s="63">
        <f t="shared" si="83"/>
        <v>0</v>
      </c>
      <c r="E229" s="63">
        <f t="shared" si="83"/>
        <v>0</v>
      </c>
      <c r="F229" s="63">
        <f t="shared" si="83"/>
        <v>1155.3699999999999</v>
      </c>
      <c r="G229" s="223" t="e">
        <f t="shared" si="68"/>
        <v>#DIV/0!</v>
      </c>
      <c r="H229" s="223" t="e">
        <f t="shared" si="72"/>
        <v>#DIV/0!</v>
      </c>
      <c r="L229" s="8"/>
      <c r="M229" s="8"/>
      <c r="N229" s="8"/>
      <c r="O229" s="8"/>
      <c r="P229" s="8"/>
      <c r="Q229" s="2"/>
    </row>
    <row r="230" spans="1:17" x14ac:dyDescent="0.2">
      <c r="A230" s="16">
        <v>3</v>
      </c>
      <c r="B230" s="17" t="s">
        <v>7</v>
      </c>
      <c r="C230" s="50">
        <f>C231</f>
        <v>0</v>
      </c>
      <c r="D230" s="50">
        <f t="shared" si="83"/>
        <v>0</v>
      </c>
      <c r="E230" s="50">
        <f t="shared" si="83"/>
        <v>0</v>
      </c>
      <c r="F230" s="50">
        <f t="shared" si="83"/>
        <v>1155.3699999999999</v>
      </c>
      <c r="G230" s="223" t="e">
        <f t="shared" si="68"/>
        <v>#DIV/0!</v>
      </c>
      <c r="H230" s="223" t="e">
        <f t="shared" si="72"/>
        <v>#DIV/0!</v>
      </c>
      <c r="L230" s="8"/>
      <c r="M230" s="8"/>
      <c r="N230" s="8"/>
      <c r="O230" s="8"/>
      <c r="P230" s="8"/>
      <c r="Q230" s="2"/>
    </row>
    <row r="231" spans="1:17" x14ac:dyDescent="0.2">
      <c r="A231" s="16">
        <v>32</v>
      </c>
      <c r="B231" s="17" t="s">
        <v>8</v>
      </c>
      <c r="C231" s="50">
        <f>C232</f>
        <v>0</v>
      </c>
      <c r="D231" s="50">
        <f t="shared" si="83"/>
        <v>0</v>
      </c>
      <c r="E231" s="50">
        <f t="shared" si="83"/>
        <v>0</v>
      </c>
      <c r="F231" s="50">
        <f t="shared" si="83"/>
        <v>1155.3699999999999</v>
      </c>
      <c r="G231" s="223" t="e">
        <f t="shared" si="68"/>
        <v>#DIV/0!</v>
      </c>
      <c r="H231" s="223" t="e">
        <f t="shared" si="72"/>
        <v>#DIV/0!</v>
      </c>
      <c r="L231" s="8"/>
      <c r="M231" s="8"/>
      <c r="N231" s="8"/>
      <c r="O231" s="8"/>
      <c r="P231" s="8"/>
      <c r="Q231" s="2"/>
    </row>
    <row r="232" spans="1:17" ht="13.5" thickBot="1" x14ac:dyDescent="0.25">
      <c r="A232" s="24">
        <v>3221</v>
      </c>
      <c r="B232" s="20" t="s">
        <v>20</v>
      </c>
      <c r="C232" s="235">
        <v>0</v>
      </c>
      <c r="D232" s="235">
        <v>0</v>
      </c>
      <c r="E232" s="235">
        <v>0</v>
      </c>
      <c r="F232" s="236">
        <v>1155.3699999999999</v>
      </c>
      <c r="G232" s="223" t="e">
        <f t="shared" si="68"/>
        <v>#DIV/0!</v>
      </c>
      <c r="H232" s="223" t="e">
        <f t="shared" si="72"/>
        <v>#DIV/0!</v>
      </c>
      <c r="L232" s="8"/>
      <c r="M232" s="8"/>
      <c r="N232" s="8"/>
      <c r="O232" s="8"/>
      <c r="P232" s="8"/>
      <c r="Q232" s="2"/>
    </row>
    <row r="233" spans="1:17" s="3" customFormat="1" ht="13.5" thickTop="1" x14ac:dyDescent="0.2">
      <c r="A233" s="281" t="s">
        <v>94</v>
      </c>
      <c r="B233" s="282"/>
      <c r="C233" s="147">
        <f>C130+C54+C14+C5</f>
        <v>489529.1</v>
      </c>
      <c r="D233" s="147">
        <f>D130+D54+D14+D5</f>
        <v>965777.33</v>
      </c>
      <c r="E233" s="147">
        <f>E130+E54+E14+E5</f>
        <v>0</v>
      </c>
      <c r="F233" s="147">
        <f>F130+F54+F14+F5</f>
        <v>659983.60000000009</v>
      </c>
      <c r="G233" s="233">
        <f t="shared" si="68"/>
        <v>134.82009547542734</v>
      </c>
      <c r="H233" s="223">
        <f t="shared" si="72"/>
        <v>68.337035825846129</v>
      </c>
      <c r="L233" s="8"/>
      <c r="M233" s="8"/>
      <c r="N233" s="8"/>
      <c r="O233" s="8"/>
      <c r="P233" s="8"/>
      <c r="Q233" s="9"/>
    </row>
    <row r="234" spans="1:17" s="3" customFormat="1" x14ac:dyDescent="0.2">
      <c r="A234" s="37"/>
      <c r="B234" s="38"/>
      <c r="G234" s="153"/>
      <c r="H234" s="153"/>
    </row>
    <row r="235" spans="1:17" x14ac:dyDescent="0.2">
      <c r="A235" s="39" t="s">
        <v>95</v>
      </c>
      <c r="B235" s="40" t="s">
        <v>96</v>
      </c>
      <c r="C235" s="1"/>
      <c r="D235" s="1"/>
      <c r="E235" s="1"/>
      <c r="F235" s="1"/>
      <c r="G235" s="41"/>
      <c r="H235" s="153"/>
    </row>
    <row r="236" spans="1:17" x14ac:dyDescent="0.2">
      <c r="A236" s="39" t="s">
        <v>97</v>
      </c>
      <c r="B236" s="40" t="s">
        <v>98</v>
      </c>
      <c r="C236" s="1"/>
      <c r="D236" s="1"/>
      <c r="E236" s="1"/>
      <c r="F236" s="1"/>
      <c r="G236" s="41"/>
      <c r="H236" s="41"/>
    </row>
    <row r="237" spans="1:17" x14ac:dyDescent="0.2">
      <c r="A237" s="41"/>
      <c r="B237" s="40"/>
      <c r="C237" s="1"/>
      <c r="D237" s="1"/>
      <c r="E237" s="1"/>
      <c r="F237" s="1" t="s">
        <v>174</v>
      </c>
      <c r="G237" s="41"/>
      <c r="H237" s="41"/>
    </row>
    <row r="238" spans="1:17" s="3" customFormat="1" x14ac:dyDescent="0.2">
      <c r="A238" s="39" t="s">
        <v>99</v>
      </c>
      <c r="B238" s="227" t="s">
        <v>241</v>
      </c>
      <c r="F238" s="278"/>
      <c r="G238" s="278"/>
      <c r="H238" s="278"/>
    </row>
    <row r="239" spans="1:17" x14ac:dyDescent="0.2">
      <c r="A239" s="41"/>
      <c r="B239" s="40"/>
      <c r="C239" s="1"/>
      <c r="D239" s="1"/>
      <c r="E239" s="1"/>
      <c r="F239" s="137"/>
      <c r="G239" s="41"/>
      <c r="H239" s="41"/>
    </row>
    <row r="240" spans="1:17" x14ac:dyDescent="0.2">
      <c r="A240" s="41"/>
      <c r="B240" s="40"/>
      <c r="C240" s="1"/>
      <c r="D240" s="1"/>
      <c r="E240" s="1"/>
      <c r="F240" s="1"/>
      <c r="G240" s="41"/>
      <c r="H240" s="41"/>
    </row>
    <row r="241" spans="1:8" x14ac:dyDescent="0.2">
      <c r="A241" s="41"/>
      <c r="B241" s="40"/>
      <c r="C241" s="1"/>
      <c r="D241" s="1"/>
      <c r="E241" s="1"/>
      <c r="F241" s="1"/>
      <c r="G241" s="41"/>
      <c r="H241" s="41"/>
    </row>
    <row r="242" spans="1:8" x14ac:dyDescent="0.2">
      <c r="A242" s="41"/>
      <c r="B242" s="40"/>
      <c r="C242" s="1"/>
      <c r="D242" s="1"/>
      <c r="E242" s="1"/>
      <c r="F242" s="1"/>
      <c r="G242" s="41"/>
      <c r="H242" s="41"/>
    </row>
    <row r="243" spans="1:8" s="3" customFormat="1" x14ac:dyDescent="0.2">
      <c r="A243" s="37"/>
      <c r="B243" s="38"/>
      <c r="G243" s="153"/>
      <c r="H243" s="153"/>
    </row>
    <row r="244" spans="1:8" x14ac:dyDescent="0.2">
      <c r="A244" s="41"/>
      <c r="B244" s="40"/>
      <c r="C244" s="1"/>
      <c r="D244" s="1"/>
      <c r="E244" s="1"/>
      <c r="F244" s="1"/>
      <c r="G244" s="41"/>
      <c r="H244" s="41"/>
    </row>
    <row r="245" spans="1:8" s="3" customFormat="1" x14ac:dyDescent="0.2">
      <c r="A245" s="37"/>
      <c r="B245" s="38"/>
      <c r="G245" s="153"/>
      <c r="H245" s="153"/>
    </row>
    <row r="246" spans="1:8" x14ac:dyDescent="0.2">
      <c r="A246" s="41"/>
      <c r="B246" s="40"/>
      <c r="C246" s="1"/>
      <c r="D246" s="1"/>
      <c r="E246" s="1"/>
      <c r="F246" s="1"/>
      <c r="G246" s="41"/>
      <c r="H246" s="41"/>
    </row>
    <row r="247" spans="1:8" s="3" customFormat="1" x14ac:dyDescent="0.2">
      <c r="A247" s="37"/>
      <c r="B247" s="38"/>
      <c r="G247" s="153"/>
      <c r="H247" s="153"/>
    </row>
    <row r="248" spans="1:8" s="3" customFormat="1" x14ac:dyDescent="0.2">
      <c r="A248" s="37"/>
      <c r="B248" s="38"/>
      <c r="G248" s="153"/>
      <c r="H248" s="153"/>
    </row>
    <row r="249" spans="1:8" ht="12.75" customHeight="1" x14ac:dyDescent="0.2">
      <c r="A249" s="41"/>
      <c r="B249" s="40"/>
      <c r="C249" s="1"/>
      <c r="D249" s="1"/>
      <c r="E249" s="1"/>
      <c r="F249" s="1"/>
      <c r="G249" s="41"/>
      <c r="H249" s="41"/>
    </row>
    <row r="250" spans="1:8" x14ac:dyDescent="0.2">
      <c r="A250" s="41"/>
      <c r="B250" s="40"/>
      <c r="C250" s="1"/>
      <c r="D250" s="1"/>
      <c r="E250" s="1"/>
      <c r="F250" s="1"/>
      <c r="G250" s="41"/>
      <c r="H250" s="41"/>
    </row>
    <row r="251" spans="1:8" x14ac:dyDescent="0.2">
      <c r="A251" s="37"/>
      <c r="B251" s="40"/>
      <c r="C251" s="1"/>
      <c r="D251" s="1"/>
      <c r="E251" s="1"/>
      <c r="F251" s="1"/>
      <c r="G251" s="41"/>
      <c r="H251" s="41"/>
    </row>
    <row r="252" spans="1:8" s="3" customFormat="1" x14ac:dyDescent="0.2">
      <c r="A252" s="42"/>
      <c r="B252" s="38"/>
      <c r="G252" s="153"/>
      <c r="H252" s="153"/>
    </row>
    <row r="253" spans="1:8" s="3" customFormat="1" x14ac:dyDescent="0.2">
      <c r="A253" s="37"/>
      <c r="B253" s="38"/>
      <c r="G253" s="153"/>
      <c r="H253" s="153"/>
    </row>
    <row r="254" spans="1:8" s="3" customFormat="1" x14ac:dyDescent="0.2">
      <c r="A254" s="37"/>
      <c r="B254" s="38"/>
      <c r="G254" s="153"/>
      <c r="H254" s="153"/>
    </row>
    <row r="255" spans="1:8" x14ac:dyDescent="0.2">
      <c r="A255" s="41"/>
      <c r="B255" s="40"/>
      <c r="C255" s="1"/>
      <c r="D255" s="1"/>
      <c r="E255" s="1"/>
      <c r="F255" s="1"/>
      <c r="G255" s="41"/>
      <c r="H255" s="41"/>
    </row>
    <row r="256" spans="1:8" x14ac:dyDescent="0.2">
      <c r="A256" s="41"/>
      <c r="B256" s="40"/>
      <c r="C256" s="1"/>
      <c r="D256" s="1"/>
      <c r="E256" s="1"/>
      <c r="F256" s="1"/>
      <c r="G256" s="41"/>
      <c r="H256" s="41"/>
    </row>
    <row r="257" spans="1:8" x14ac:dyDescent="0.2">
      <c r="A257" s="41"/>
      <c r="B257" s="40"/>
      <c r="C257" s="1"/>
      <c r="D257" s="1"/>
      <c r="E257" s="1"/>
      <c r="F257" s="1"/>
      <c r="G257" s="41"/>
      <c r="H257" s="41"/>
    </row>
    <row r="258" spans="1:8" s="3" customFormat="1" x14ac:dyDescent="0.2">
      <c r="A258" s="37"/>
      <c r="B258" s="38"/>
      <c r="G258" s="153"/>
      <c r="H258" s="153"/>
    </row>
    <row r="259" spans="1:8" x14ac:dyDescent="0.2">
      <c r="A259" s="41"/>
      <c r="B259" s="40"/>
      <c r="C259" s="1"/>
      <c r="D259" s="1"/>
      <c r="E259" s="1"/>
      <c r="F259" s="1"/>
      <c r="G259" s="41"/>
      <c r="H259" s="41"/>
    </row>
    <row r="260" spans="1:8" x14ac:dyDescent="0.2">
      <c r="A260" s="41"/>
      <c r="B260" s="40"/>
      <c r="C260" s="1"/>
      <c r="D260" s="1"/>
      <c r="E260" s="1"/>
      <c r="F260" s="1"/>
      <c r="G260" s="41"/>
      <c r="H260" s="41"/>
    </row>
    <row r="261" spans="1:8" x14ac:dyDescent="0.2">
      <c r="A261" s="41"/>
      <c r="B261" s="40"/>
      <c r="C261" s="1"/>
      <c r="D261" s="1"/>
      <c r="E261" s="1"/>
      <c r="F261" s="1"/>
      <c r="G261" s="41"/>
      <c r="H261" s="41"/>
    </row>
    <row r="262" spans="1:8" x14ac:dyDescent="0.2">
      <c r="A262" s="41"/>
      <c r="B262" s="40"/>
      <c r="C262" s="1"/>
      <c r="D262" s="1"/>
      <c r="E262" s="1"/>
      <c r="F262" s="1"/>
      <c r="G262" s="41"/>
      <c r="H262" s="41"/>
    </row>
    <row r="263" spans="1:8" s="3" customFormat="1" x14ac:dyDescent="0.2">
      <c r="A263" s="37"/>
      <c r="B263" s="38"/>
      <c r="G263" s="153"/>
      <c r="H263" s="153"/>
    </row>
    <row r="264" spans="1:8" x14ac:dyDescent="0.2">
      <c r="A264" s="41"/>
      <c r="B264" s="40"/>
      <c r="C264" s="1"/>
      <c r="D264" s="1"/>
      <c r="E264" s="1"/>
      <c r="F264" s="1"/>
      <c r="G264" s="41"/>
      <c r="H264" s="41"/>
    </row>
    <row r="265" spans="1:8" s="3" customFormat="1" x14ac:dyDescent="0.2">
      <c r="A265" s="37"/>
      <c r="B265" s="38"/>
      <c r="G265" s="153"/>
      <c r="H265" s="153"/>
    </row>
    <row r="266" spans="1:8" s="3" customFormat="1" x14ac:dyDescent="0.2">
      <c r="A266" s="37"/>
      <c r="B266" s="38"/>
      <c r="G266" s="153"/>
      <c r="H266" s="153"/>
    </row>
    <row r="267" spans="1:8" x14ac:dyDescent="0.2">
      <c r="A267" s="41"/>
      <c r="B267" s="40"/>
      <c r="C267" s="1"/>
      <c r="D267" s="1"/>
      <c r="E267" s="1"/>
      <c r="F267" s="1"/>
      <c r="G267" s="41"/>
      <c r="H267" s="41"/>
    </row>
    <row r="268" spans="1:8" s="3" customFormat="1" x14ac:dyDescent="0.2">
      <c r="A268" s="37"/>
      <c r="B268" s="38"/>
      <c r="G268" s="153"/>
      <c r="H268" s="153"/>
    </row>
    <row r="269" spans="1:8" x14ac:dyDescent="0.2">
      <c r="A269" s="41"/>
      <c r="B269" s="40"/>
      <c r="C269" s="1"/>
      <c r="D269" s="1"/>
      <c r="E269" s="1"/>
      <c r="F269" s="1"/>
      <c r="G269" s="41"/>
      <c r="H269" s="41"/>
    </row>
    <row r="270" spans="1:8" x14ac:dyDescent="0.2">
      <c r="A270" s="41"/>
      <c r="B270" s="40"/>
      <c r="C270" s="1"/>
      <c r="D270" s="1"/>
      <c r="E270" s="1"/>
      <c r="F270" s="1"/>
      <c r="G270" s="41"/>
      <c r="H270" s="41"/>
    </row>
    <row r="271" spans="1:8" x14ac:dyDescent="0.2">
      <c r="A271" s="37"/>
      <c r="B271" s="40"/>
      <c r="C271" s="1"/>
      <c r="D271" s="1"/>
      <c r="E271" s="1"/>
      <c r="F271" s="1"/>
      <c r="G271" s="41"/>
      <c r="H271" s="41"/>
    </row>
    <row r="272" spans="1:8" x14ac:dyDescent="0.2">
      <c r="A272" s="37"/>
      <c r="B272" s="40"/>
      <c r="C272" s="1"/>
      <c r="D272" s="1"/>
      <c r="E272" s="1"/>
      <c r="F272" s="1"/>
      <c r="G272" s="41"/>
      <c r="H272" s="41"/>
    </row>
    <row r="273" spans="1:8" x14ac:dyDescent="0.2">
      <c r="A273" s="37"/>
      <c r="B273" s="40"/>
      <c r="C273" s="1"/>
      <c r="D273" s="1"/>
      <c r="E273" s="1"/>
      <c r="F273" s="1"/>
      <c r="G273" s="41"/>
      <c r="H273" s="41"/>
    </row>
    <row r="274" spans="1:8" x14ac:dyDescent="0.2">
      <c r="A274" s="37"/>
      <c r="B274" s="40"/>
      <c r="C274" s="1"/>
      <c r="D274" s="1"/>
      <c r="E274" s="1"/>
      <c r="F274" s="1"/>
      <c r="G274" s="41"/>
      <c r="H274" s="41"/>
    </row>
    <row r="275" spans="1:8" x14ac:dyDescent="0.2">
      <c r="A275" s="37"/>
      <c r="B275" s="40"/>
      <c r="C275" s="1"/>
      <c r="D275" s="1"/>
      <c r="E275" s="1"/>
      <c r="F275" s="1"/>
      <c r="G275" s="41"/>
      <c r="H275" s="41"/>
    </row>
    <row r="276" spans="1:8" x14ac:dyDescent="0.2">
      <c r="A276" s="37"/>
      <c r="B276" s="40"/>
      <c r="C276" s="1"/>
      <c r="D276" s="1"/>
      <c r="E276" s="1"/>
      <c r="F276" s="1"/>
      <c r="G276" s="41"/>
      <c r="H276" s="41"/>
    </row>
    <row r="277" spans="1:8" x14ac:dyDescent="0.2">
      <c r="A277" s="37"/>
      <c r="B277" s="40"/>
      <c r="C277" s="1"/>
      <c r="D277" s="1"/>
      <c r="E277" s="1"/>
      <c r="F277" s="1"/>
      <c r="G277" s="41"/>
      <c r="H277" s="41"/>
    </row>
    <row r="278" spans="1:8" x14ac:dyDescent="0.2">
      <c r="A278" s="37"/>
      <c r="B278" s="40"/>
      <c r="C278" s="1"/>
      <c r="D278" s="1"/>
      <c r="E278" s="1"/>
      <c r="F278" s="1"/>
      <c r="G278" s="41"/>
      <c r="H278" s="41"/>
    </row>
    <row r="279" spans="1:8" x14ac:dyDescent="0.2">
      <c r="A279" s="37"/>
      <c r="B279" s="40"/>
      <c r="C279" s="1"/>
      <c r="D279" s="1"/>
      <c r="E279" s="1"/>
      <c r="F279" s="1"/>
      <c r="G279" s="41"/>
      <c r="H279" s="41"/>
    </row>
    <row r="280" spans="1:8" x14ac:dyDescent="0.2">
      <c r="A280" s="37"/>
      <c r="B280" s="40"/>
      <c r="C280" s="1"/>
      <c r="D280" s="1"/>
      <c r="E280" s="1"/>
      <c r="F280" s="1"/>
      <c r="G280" s="41"/>
      <c r="H280" s="41"/>
    </row>
    <row r="281" spans="1:8" x14ac:dyDescent="0.2">
      <c r="A281" s="37"/>
      <c r="B281" s="40"/>
      <c r="C281" s="1"/>
      <c r="D281" s="1"/>
      <c r="E281" s="1"/>
      <c r="F281" s="1"/>
      <c r="G281" s="41"/>
      <c r="H281" s="41"/>
    </row>
    <row r="282" spans="1:8" x14ac:dyDescent="0.2">
      <c r="A282" s="37"/>
      <c r="B282" s="40"/>
      <c r="C282" s="1"/>
      <c r="D282" s="1"/>
      <c r="E282" s="1"/>
      <c r="F282" s="1"/>
      <c r="G282" s="41"/>
      <c r="H282" s="41"/>
    </row>
    <row r="283" spans="1:8" x14ac:dyDescent="0.2">
      <c r="A283" s="37"/>
      <c r="B283" s="40"/>
      <c r="C283" s="1"/>
      <c r="D283" s="1"/>
      <c r="E283" s="1"/>
      <c r="F283" s="1"/>
      <c r="G283" s="41"/>
      <c r="H283" s="41"/>
    </row>
    <row r="284" spans="1:8" x14ac:dyDescent="0.2">
      <c r="A284" s="37"/>
      <c r="B284" s="40"/>
      <c r="C284" s="1"/>
      <c r="D284" s="1"/>
      <c r="E284" s="1"/>
      <c r="F284" s="1"/>
      <c r="G284" s="41"/>
      <c r="H284" s="41"/>
    </row>
    <row r="285" spans="1:8" x14ac:dyDescent="0.2">
      <c r="A285" s="37"/>
      <c r="B285" s="40"/>
      <c r="C285" s="1"/>
      <c r="D285" s="1"/>
      <c r="E285" s="1"/>
      <c r="F285" s="1"/>
      <c r="G285" s="41"/>
      <c r="H285" s="41"/>
    </row>
    <row r="286" spans="1:8" x14ac:dyDescent="0.2">
      <c r="A286" s="37"/>
      <c r="B286" s="40"/>
      <c r="C286" s="1"/>
      <c r="D286" s="1"/>
      <c r="E286" s="1"/>
      <c r="F286" s="1"/>
      <c r="G286" s="41"/>
      <c r="H286" s="41"/>
    </row>
    <row r="287" spans="1:8" x14ac:dyDescent="0.2">
      <c r="A287" s="37"/>
      <c r="B287" s="40"/>
      <c r="C287" s="1"/>
      <c r="D287" s="1"/>
      <c r="E287" s="1"/>
      <c r="F287" s="1"/>
      <c r="G287" s="41"/>
      <c r="H287" s="41"/>
    </row>
    <row r="288" spans="1:8" x14ac:dyDescent="0.2">
      <c r="A288" s="37"/>
      <c r="B288" s="40"/>
      <c r="C288" s="1"/>
      <c r="D288" s="1"/>
      <c r="E288" s="1"/>
      <c r="F288" s="1"/>
      <c r="G288" s="41"/>
      <c r="H288" s="41"/>
    </row>
    <row r="289" spans="1:8" x14ac:dyDescent="0.2">
      <c r="A289" s="37"/>
      <c r="B289" s="40"/>
      <c r="C289" s="1"/>
      <c r="D289" s="1"/>
      <c r="E289" s="1"/>
      <c r="F289" s="1"/>
      <c r="G289" s="41"/>
      <c r="H289" s="41"/>
    </row>
    <row r="290" spans="1:8" x14ac:dyDescent="0.2">
      <c r="A290" s="37"/>
      <c r="B290" s="40"/>
      <c r="C290" s="1"/>
      <c r="D290" s="1"/>
      <c r="E290" s="1"/>
      <c r="F290" s="1"/>
      <c r="G290" s="41"/>
      <c r="H290" s="41"/>
    </row>
    <row r="291" spans="1:8" x14ac:dyDescent="0.2">
      <c r="A291" s="37"/>
      <c r="B291" s="40"/>
      <c r="C291" s="1"/>
      <c r="D291" s="1"/>
      <c r="E291" s="1"/>
      <c r="F291" s="1"/>
      <c r="G291" s="41"/>
      <c r="H291" s="41"/>
    </row>
    <row r="292" spans="1:8" x14ac:dyDescent="0.2">
      <c r="A292" s="37"/>
      <c r="B292" s="40"/>
      <c r="C292" s="1"/>
      <c r="D292" s="1"/>
      <c r="E292" s="1"/>
      <c r="F292" s="1"/>
      <c r="G292" s="41"/>
      <c r="H292" s="41"/>
    </row>
    <row r="293" spans="1:8" x14ac:dyDescent="0.2">
      <c r="A293" s="37"/>
      <c r="B293" s="40"/>
      <c r="C293" s="1"/>
      <c r="D293" s="1"/>
      <c r="E293" s="1"/>
      <c r="F293" s="1"/>
      <c r="G293" s="41"/>
      <c r="H293" s="41"/>
    </row>
    <row r="294" spans="1:8" x14ac:dyDescent="0.2">
      <c r="A294" s="37"/>
      <c r="B294" s="40"/>
      <c r="C294" s="1"/>
      <c r="D294" s="1"/>
      <c r="E294" s="1"/>
      <c r="F294" s="1"/>
      <c r="G294" s="41"/>
      <c r="H294" s="41"/>
    </row>
    <row r="295" spans="1:8" x14ac:dyDescent="0.2">
      <c r="A295" s="37"/>
      <c r="B295" s="40"/>
      <c r="C295" s="1"/>
      <c r="D295" s="1"/>
      <c r="E295" s="1"/>
      <c r="F295" s="1"/>
      <c r="G295" s="41"/>
      <c r="H295" s="41"/>
    </row>
    <row r="296" spans="1:8" x14ac:dyDescent="0.2">
      <c r="A296" s="37"/>
      <c r="B296" s="40"/>
      <c r="C296" s="1"/>
      <c r="D296" s="1"/>
      <c r="E296" s="1"/>
      <c r="F296" s="1"/>
      <c r="G296" s="41"/>
      <c r="H296" s="41"/>
    </row>
    <row r="297" spans="1:8" x14ac:dyDescent="0.2">
      <c r="A297" s="37"/>
      <c r="B297" s="40"/>
      <c r="C297" s="1"/>
      <c r="D297" s="1"/>
      <c r="E297" s="1"/>
      <c r="F297" s="1"/>
      <c r="G297" s="41"/>
      <c r="H297" s="41"/>
    </row>
    <row r="298" spans="1:8" x14ac:dyDescent="0.2">
      <c r="A298" s="37"/>
      <c r="B298" s="40"/>
      <c r="C298" s="1"/>
      <c r="D298" s="1"/>
      <c r="E298" s="1"/>
      <c r="F298" s="1"/>
      <c r="G298" s="41"/>
      <c r="H298" s="41"/>
    </row>
    <row r="299" spans="1:8" x14ac:dyDescent="0.2">
      <c r="A299" s="37"/>
      <c r="B299" s="40"/>
      <c r="C299" s="1"/>
      <c r="D299" s="1"/>
      <c r="E299" s="1"/>
      <c r="F299" s="1"/>
      <c r="G299" s="41"/>
      <c r="H299" s="41"/>
    </row>
    <row r="300" spans="1:8" x14ac:dyDescent="0.2">
      <c r="A300" s="37"/>
      <c r="B300" s="40"/>
      <c r="C300" s="1"/>
      <c r="D300" s="1"/>
      <c r="E300" s="1"/>
      <c r="F300" s="1"/>
      <c r="G300" s="41"/>
      <c r="H300" s="41"/>
    </row>
    <row r="301" spans="1:8" x14ac:dyDescent="0.2">
      <c r="A301" s="37"/>
      <c r="B301" s="40"/>
      <c r="C301" s="1"/>
      <c r="D301" s="1"/>
      <c r="E301" s="1"/>
      <c r="F301" s="1"/>
      <c r="G301" s="41"/>
      <c r="H301" s="41"/>
    </row>
    <row r="302" spans="1:8" x14ac:dyDescent="0.2">
      <c r="A302" s="37"/>
      <c r="B302" s="40"/>
      <c r="C302" s="1"/>
      <c r="D302" s="1"/>
      <c r="E302" s="1"/>
      <c r="F302" s="1"/>
      <c r="G302" s="41"/>
      <c r="H302" s="41"/>
    </row>
    <row r="303" spans="1:8" x14ac:dyDescent="0.2">
      <c r="A303" s="37"/>
      <c r="B303" s="40"/>
      <c r="C303" s="1"/>
      <c r="D303" s="1"/>
      <c r="E303" s="1"/>
      <c r="F303" s="1"/>
      <c r="G303" s="41"/>
      <c r="H303" s="41"/>
    </row>
    <row r="304" spans="1:8" x14ac:dyDescent="0.2">
      <c r="A304" s="37"/>
      <c r="B304" s="40"/>
      <c r="C304" s="1"/>
      <c r="D304" s="1"/>
      <c r="E304" s="1"/>
      <c r="F304" s="1"/>
      <c r="G304" s="41"/>
      <c r="H304" s="41"/>
    </row>
    <row r="305" spans="1:8" x14ac:dyDescent="0.2">
      <c r="A305" s="37"/>
      <c r="B305" s="40"/>
      <c r="C305" s="1"/>
      <c r="D305" s="1"/>
      <c r="E305" s="1"/>
      <c r="F305" s="1"/>
      <c r="G305" s="41"/>
      <c r="H305" s="41"/>
    </row>
    <row r="306" spans="1:8" x14ac:dyDescent="0.2">
      <c r="A306" s="37"/>
      <c r="B306" s="40"/>
      <c r="C306" s="1"/>
      <c r="D306" s="1"/>
      <c r="E306" s="1"/>
      <c r="F306" s="1"/>
      <c r="G306" s="41"/>
      <c r="H306" s="41"/>
    </row>
    <row r="307" spans="1:8" x14ac:dyDescent="0.2">
      <c r="A307" s="37"/>
      <c r="B307" s="40"/>
      <c r="C307" s="1"/>
      <c r="D307" s="1"/>
      <c r="E307" s="1"/>
      <c r="F307" s="1"/>
      <c r="G307" s="41"/>
      <c r="H307" s="41"/>
    </row>
    <row r="308" spans="1:8" x14ac:dyDescent="0.2">
      <c r="A308" s="37"/>
      <c r="B308" s="40"/>
      <c r="C308" s="1"/>
      <c r="D308" s="1"/>
      <c r="E308" s="1"/>
      <c r="F308" s="1"/>
      <c r="G308" s="41"/>
      <c r="H308" s="41"/>
    </row>
    <row r="309" spans="1:8" x14ac:dyDescent="0.2">
      <c r="A309" s="37"/>
      <c r="B309" s="40"/>
      <c r="C309" s="1"/>
      <c r="D309" s="1"/>
      <c r="E309" s="1"/>
      <c r="F309" s="1"/>
      <c r="G309" s="41"/>
      <c r="H309" s="41"/>
    </row>
    <row r="310" spans="1:8" x14ac:dyDescent="0.2">
      <c r="A310" s="37"/>
      <c r="B310" s="40"/>
      <c r="C310" s="1"/>
      <c r="D310" s="1"/>
      <c r="E310" s="1"/>
      <c r="F310" s="1"/>
      <c r="G310" s="41"/>
      <c r="H310" s="41"/>
    </row>
    <row r="311" spans="1:8" x14ac:dyDescent="0.2">
      <c r="A311" s="37"/>
      <c r="B311" s="40"/>
      <c r="C311" s="1"/>
      <c r="D311" s="1"/>
      <c r="E311" s="1"/>
      <c r="F311" s="1"/>
      <c r="G311" s="41"/>
      <c r="H311" s="41"/>
    </row>
    <row r="312" spans="1:8" x14ac:dyDescent="0.2">
      <c r="A312" s="37"/>
      <c r="B312" s="40"/>
      <c r="C312" s="1"/>
      <c r="D312" s="1"/>
      <c r="E312" s="1"/>
      <c r="F312" s="1"/>
      <c r="G312" s="41"/>
      <c r="H312" s="41"/>
    </row>
    <row r="313" spans="1:8" x14ac:dyDescent="0.2">
      <c r="A313" s="37"/>
      <c r="B313" s="40"/>
      <c r="C313" s="1"/>
      <c r="D313" s="1"/>
      <c r="E313" s="1"/>
      <c r="F313" s="1"/>
      <c r="G313" s="41"/>
      <c r="H313" s="41"/>
    </row>
    <row r="314" spans="1:8" x14ac:dyDescent="0.2">
      <c r="A314" s="37"/>
      <c r="B314" s="40"/>
      <c r="C314" s="1"/>
      <c r="D314" s="1"/>
      <c r="E314" s="1"/>
      <c r="F314" s="1"/>
      <c r="G314" s="41"/>
      <c r="H314" s="41"/>
    </row>
    <row r="315" spans="1:8" x14ac:dyDescent="0.2">
      <c r="A315" s="37"/>
      <c r="B315" s="40"/>
      <c r="C315" s="1"/>
      <c r="D315" s="1"/>
      <c r="E315" s="1"/>
      <c r="F315" s="1"/>
      <c r="G315" s="41"/>
      <c r="H315" s="41"/>
    </row>
    <row r="316" spans="1:8" x14ac:dyDescent="0.2">
      <c r="A316" s="37"/>
      <c r="B316" s="40"/>
      <c r="C316" s="1"/>
      <c r="D316" s="1"/>
      <c r="E316" s="1"/>
      <c r="F316" s="1"/>
      <c r="G316" s="41"/>
      <c r="H316" s="41"/>
    </row>
    <row r="317" spans="1:8" x14ac:dyDescent="0.2">
      <c r="A317" s="37"/>
      <c r="B317" s="40"/>
      <c r="C317" s="1"/>
      <c r="D317" s="1"/>
      <c r="E317" s="1"/>
      <c r="F317" s="1"/>
      <c r="G317" s="41"/>
      <c r="H317" s="41"/>
    </row>
    <row r="318" spans="1:8" x14ac:dyDescent="0.2">
      <c r="A318" s="37"/>
      <c r="B318" s="40"/>
      <c r="C318" s="1"/>
      <c r="D318" s="1"/>
      <c r="E318" s="1"/>
      <c r="F318" s="1"/>
      <c r="G318" s="41"/>
      <c r="H318" s="41"/>
    </row>
    <row r="319" spans="1:8" x14ac:dyDescent="0.2">
      <c r="A319" s="37"/>
      <c r="B319" s="40"/>
      <c r="C319" s="1"/>
      <c r="D319" s="1"/>
      <c r="E319" s="1"/>
      <c r="F319" s="1"/>
      <c r="G319" s="41"/>
      <c r="H319" s="41"/>
    </row>
    <row r="320" spans="1:8" x14ac:dyDescent="0.2">
      <c r="A320" s="37"/>
      <c r="B320" s="40"/>
      <c r="C320" s="1"/>
      <c r="D320" s="1"/>
      <c r="E320" s="1"/>
      <c r="F320" s="1"/>
      <c r="G320" s="41"/>
      <c r="H320" s="41"/>
    </row>
    <row r="321" spans="1:8" x14ac:dyDescent="0.2">
      <c r="A321" s="37"/>
      <c r="B321" s="40"/>
      <c r="C321" s="1"/>
      <c r="D321" s="1"/>
      <c r="E321" s="1"/>
      <c r="F321" s="1"/>
      <c r="G321" s="41"/>
      <c r="H321" s="41"/>
    </row>
    <row r="322" spans="1:8" x14ac:dyDescent="0.2">
      <c r="A322" s="37"/>
      <c r="B322" s="40"/>
      <c r="C322" s="1"/>
      <c r="D322" s="1"/>
      <c r="E322" s="1"/>
      <c r="F322" s="1"/>
      <c r="G322" s="41"/>
      <c r="H322" s="41"/>
    </row>
    <row r="323" spans="1:8" x14ac:dyDescent="0.2">
      <c r="A323" s="37"/>
      <c r="B323" s="40"/>
      <c r="C323" s="1"/>
      <c r="D323" s="1"/>
      <c r="E323" s="1"/>
      <c r="F323" s="1"/>
      <c r="G323" s="41"/>
      <c r="H323" s="41"/>
    </row>
    <row r="324" spans="1:8" x14ac:dyDescent="0.2">
      <c r="A324" s="37"/>
      <c r="B324" s="40"/>
      <c r="C324" s="1"/>
      <c r="D324" s="1"/>
      <c r="E324" s="1"/>
      <c r="F324" s="1"/>
      <c r="G324" s="41"/>
      <c r="H324" s="41"/>
    </row>
    <row r="325" spans="1:8" x14ac:dyDescent="0.2">
      <c r="A325" s="37"/>
      <c r="B325" s="40"/>
      <c r="C325" s="1"/>
      <c r="D325" s="1"/>
      <c r="E325" s="1"/>
      <c r="F325" s="1"/>
      <c r="G325" s="41"/>
      <c r="H325" s="41"/>
    </row>
    <row r="326" spans="1:8" x14ac:dyDescent="0.2">
      <c r="A326" s="37"/>
      <c r="B326" s="40"/>
      <c r="C326" s="1"/>
      <c r="D326" s="1"/>
      <c r="E326" s="1"/>
      <c r="F326" s="1"/>
      <c r="G326" s="41"/>
      <c r="H326" s="41"/>
    </row>
    <row r="327" spans="1:8" x14ac:dyDescent="0.2">
      <c r="A327" s="37"/>
      <c r="B327" s="40"/>
      <c r="C327" s="1"/>
      <c r="D327" s="1"/>
      <c r="E327" s="1"/>
      <c r="F327" s="1"/>
      <c r="G327" s="41"/>
      <c r="H327" s="41"/>
    </row>
    <row r="328" spans="1:8" x14ac:dyDescent="0.2">
      <c r="A328" s="37"/>
      <c r="B328" s="40"/>
      <c r="C328" s="1"/>
      <c r="D328" s="1"/>
      <c r="E328" s="1"/>
      <c r="F328" s="1"/>
      <c r="G328" s="41"/>
      <c r="H328" s="41"/>
    </row>
    <row r="329" spans="1:8" x14ac:dyDescent="0.2">
      <c r="A329" s="37"/>
      <c r="B329" s="40"/>
      <c r="C329" s="1"/>
      <c r="D329" s="1"/>
      <c r="E329" s="1"/>
      <c r="F329" s="1"/>
      <c r="G329" s="41"/>
      <c r="H329" s="41"/>
    </row>
    <row r="330" spans="1:8" x14ac:dyDescent="0.2">
      <c r="A330" s="37"/>
      <c r="B330" s="40"/>
      <c r="C330" s="1"/>
      <c r="D330" s="1"/>
      <c r="E330" s="1"/>
      <c r="F330" s="1"/>
      <c r="G330" s="41"/>
      <c r="H330" s="41"/>
    </row>
    <row r="331" spans="1:8" x14ac:dyDescent="0.2">
      <c r="A331" s="37"/>
      <c r="B331" s="40"/>
      <c r="C331" s="1"/>
      <c r="D331" s="1"/>
      <c r="E331" s="1"/>
      <c r="F331" s="1"/>
      <c r="G331" s="41"/>
      <c r="H331" s="41"/>
    </row>
    <row r="332" spans="1:8" x14ac:dyDescent="0.2">
      <c r="A332" s="37"/>
      <c r="B332" s="40"/>
      <c r="C332" s="1"/>
      <c r="D332" s="1"/>
      <c r="E332" s="1"/>
      <c r="F332" s="1"/>
      <c r="G332" s="41"/>
      <c r="H332" s="41"/>
    </row>
    <row r="333" spans="1:8" x14ac:dyDescent="0.2">
      <c r="A333" s="37"/>
      <c r="B333" s="40"/>
      <c r="C333" s="1"/>
      <c r="D333" s="1"/>
      <c r="E333" s="1"/>
      <c r="F333" s="1"/>
      <c r="G333" s="41"/>
      <c r="H333" s="41"/>
    </row>
    <row r="334" spans="1:8" x14ac:dyDescent="0.2">
      <c r="A334" s="37"/>
      <c r="B334" s="40"/>
      <c r="C334" s="1"/>
      <c r="D334" s="1"/>
      <c r="E334" s="1"/>
      <c r="F334" s="1"/>
      <c r="G334" s="41"/>
      <c r="H334" s="41"/>
    </row>
    <row r="335" spans="1:8" x14ac:dyDescent="0.2">
      <c r="A335" s="37"/>
      <c r="B335" s="40"/>
      <c r="C335" s="1"/>
      <c r="D335" s="1"/>
      <c r="E335" s="1"/>
      <c r="F335" s="1"/>
      <c r="G335" s="41"/>
      <c r="H335" s="41"/>
    </row>
    <row r="336" spans="1:8" x14ac:dyDescent="0.2">
      <c r="A336" s="37"/>
      <c r="B336" s="40"/>
      <c r="C336" s="1"/>
      <c r="D336" s="1"/>
      <c r="E336" s="1"/>
      <c r="F336" s="1"/>
      <c r="G336" s="41"/>
      <c r="H336" s="41"/>
    </row>
    <row r="337" spans="1:8" x14ac:dyDescent="0.2">
      <c r="A337" s="37"/>
      <c r="B337" s="40"/>
      <c r="C337" s="1"/>
      <c r="D337" s="1"/>
      <c r="E337" s="1"/>
      <c r="F337" s="1"/>
      <c r="G337" s="41"/>
      <c r="H337" s="41"/>
    </row>
    <row r="338" spans="1:8" x14ac:dyDescent="0.2">
      <c r="A338" s="37"/>
      <c r="B338" s="40"/>
      <c r="C338" s="1"/>
      <c r="D338" s="1"/>
      <c r="E338" s="1"/>
      <c r="F338" s="1"/>
      <c r="G338" s="41"/>
      <c r="H338" s="41"/>
    </row>
    <row r="339" spans="1:8" x14ac:dyDescent="0.2">
      <c r="A339" s="37"/>
      <c r="B339" s="40"/>
      <c r="C339" s="1"/>
      <c r="D339" s="1"/>
      <c r="E339" s="1"/>
      <c r="F339" s="1"/>
      <c r="G339" s="41"/>
      <c r="H339" s="41"/>
    </row>
    <row r="340" spans="1:8" x14ac:dyDescent="0.2">
      <c r="A340" s="37"/>
      <c r="B340" s="40"/>
      <c r="C340" s="1"/>
      <c r="D340" s="1"/>
      <c r="E340" s="1"/>
      <c r="F340" s="1"/>
      <c r="G340" s="41"/>
      <c r="H340" s="41"/>
    </row>
    <row r="341" spans="1:8" x14ac:dyDescent="0.2">
      <c r="A341" s="37"/>
      <c r="B341" s="40"/>
      <c r="C341" s="1"/>
      <c r="D341" s="1"/>
      <c r="E341" s="1"/>
      <c r="F341" s="1"/>
      <c r="G341" s="41"/>
      <c r="H341" s="41"/>
    </row>
    <row r="342" spans="1:8" x14ac:dyDescent="0.2">
      <c r="A342" s="37"/>
      <c r="B342" s="40"/>
      <c r="C342" s="1"/>
      <c r="D342" s="1"/>
      <c r="E342" s="1"/>
      <c r="F342" s="1"/>
      <c r="G342" s="41"/>
      <c r="H342" s="41"/>
    </row>
    <row r="343" spans="1:8" x14ac:dyDescent="0.2">
      <c r="A343" s="37"/>
      <c r="B343" s="40"/>
      <c r="C343" s="1"/>
      <c r="D343" s="1"/>
      <c r="E343" s="1"/>
      <c r="F343" s="1"/>
      <c r="G343" s="41"/>
      <c r="H343" s="41"/>
    </row>
    <row r="344" spans="1:8" x14ac:dyDescent="0.2">
      <c r="A344" s="37"/>
      <c r="B344" s="40"/>
      <c r="C344" s="1"/>
      <c r="D344" s="1"/>
      <c r="E344" s="1"/>
      <c r="F344" s="1"/>
      <c r="G344" s="41"/>
      <c r="H344" s="41"/>
    </row>
    <row r="345" spans="1:8" x14ac:dyDescent="0.2">
      <c r="A345" s="37"/>
      <c r="B345" s="40"/>
      <c r="C345" s="1"/>
      <c r="D345" s="1"/>
      <c r="E345" s="1"/>
      <c r="F345" s="1"/>
      <c r="G345" s="41"/>
      <c r="H345" s="41"/>
    </row>
    <row r="346" spans="1:8" x14ac:dyDescent="0.2">
      <c r="A346" s="37"/>
      <c r="B346" s="40"/>
      <c r="C346" s="1"/>
      <c r="D346" s="1"/>
      <c r="E346" s="1"/>
      <c r="F346" s="1"/>
      <c r="G346" s="41"/>
      <c r="H346" s="41"/>
    </row>
    <row r="347" spans="1:8" x14ac:dyDescent="0.2">
      <c r="A347" s="37"/>
      <c r="B347" s="40"/>
      <c r="C347" s="1"/>
      <c r="D347" s="1"/>
      <c r="E347" s="1"/>
      <c r="F347" s="1"/>
      <c r="G347" s="41"/>
      <c r="H347" s="41"/>
    </row>
    <row r="348" spans="1:8" x14ac:dyDescent="0.2">
      <c r="A348" s="37"/>
      <c r="B348" s="40"/>
      <c r="C348" s="1"/>
      <c r="D348" s="1"/>
      <c r="E348" s="1"/>
      <c r="F348" s="1"/>
      <c r="G348" s="41"/>
      <c r="H348" s="41"/>
    </row>
    <row r="349" spans="1:8" x14ac:dyDescent="0.2">
      <c r="A349" s="37"/>
      <c r="B349" s="40"/>
      <c r="C349" s="1"/>
      <c r="D349" s="1"/>
      <c r="E349" s="1"/>
      <c r="F349" s="1"/>
      <c r="G349" s="41"/>
      <c r="H349" s="41"/>
    </row>
    <row r="350" spans="1:8" x14ac:dyDescent="0.2">
      <c r="A350" s="37"/>
      <c r="B350" s="40"/>
      <c r="C350" s="1"/>
      <c r="D350" s="1"/>
      <c r="E350" s="1"/>
      <c r="F350" s="1"/>
      <c r="G350" s="41"/>
      <c r="H350" s="41"/>
    </row>
    <row r="351" spans="1:8" x14ac:dyDescent="0.2">
      <c r="A351" s="37"/>
      <c r="B351" s="40"/>
      <c r="C351" s="1"/>
      <c r="D351" s="1"/>
      <c r="E351" s="1"/>
      <c r="F351" s="1"/>
      <c r="G351" s="41"/>
      <c r="H351" s="41"/>
    </row>
    <row r="352" spans="1:8" x14ac:dyDescent="0.2">
      <c r="A352" s="37"/>
      <c r="B352" s="40"/>
      <c r="C352" s="1"/>
      <c r="D352" s="1"/>
      <c r="E352" s="1"/>
      <c r="F352" s="1"/>
      <c r="G352" s="41"/>
      <c r="H352" s="41"/>
    </row>
    <row r="353" spans="1:8" x14ac:dyDescent="0.2">
      <c r="A353" s="37"/>
      <c r="B353" s="40"/>
      <c r="C353" s="1"/>
      <c r="D353" s="1"/>
      <c r="E353" s="1"/>
      <c r="F353" s="1"/>
      <c r="G353" s="41"/>
      <c r="H353" s="41"/>
    </row>
    <row r="354" spans="1:8" x14ac:dyDescent="0.2">
      <c r="A354" s="37"/>
      <c r="B354" s="40"/>
      <c r="C354" s="1"/>
      <c r="D354" s="1"/>
      <c r="E354" s="1"/>
      <c r="F354" s="1"/>
      <c r="G354" s="41"/>
      <c r="H354" s="41"/>
    </row>
    <row r="355" spans="1:8" x14ac:dyDescent="0.2">
      <c r="A355" s="37"/>
      <c r="B355" s="40"/>
      <c r="C355" s="1"/>
      <c r="D355" s="1"/>
      <c r="E355" s="1"/>
      <c r="F355" s="1"/>
      <c r="G355" s="41"/>
      <c r="H355" s="41"/>
    </row>
    <row r="356" spans="1:8" x14ac:dyDescent="0.2">
      <c r="A356" s="37"/>
      <c r="B356" s="40"/>
      <c r="C356" s="1"/>
      <c r="D356" s="1"/>
      <c r="E356" s="1"/>
      <c r="F356" s="1"/>
      <c r="G356" s="41"/>
      <c r="H356" s="41"/>
    </row>
    <row r="357" spans="1:8" x14ac:dyDescent="0.2">
      <c r="A357" s="37"/>
      <c r="B357" s="40"/>
      <c r="C357" s="1"/>
      <c r="D357" s="1"/>
      <c r="E357" s="1"/>
      <c r="F357" s="1"/>
      <c r="G357" s="41"/>
      <c r="H357" s="41"/>
    </row>
    <row r="358" spans="1:8" x14ac:dyDescent="0.2">
      <c r="A358" s="37"/>
      <c r="B358" s="40"/>
      <c r="C358" s="1"/>
      <c r="D358" s="1"/>
      <c r="E358" s="1"/>
      <c r="F358" s="1"/>
      <c r="G358" s="41"/>
      <c r="H358" s="41"/>
    </row>
    <row r="359" spans="1:8" x14ac:dyDescent="0.2">
      <c r="A359" s="37"/>
      <c r="B359" s="40"/>
      <c r="C359" s="1"/>
      <c r="D359" s="1"/>
      <c r="E359" s="1"/>
      <c r="F359" s="1"/>
      <c r="G359" s="41"/>
      <c r="H359" s="41"/>
    </row>
    <row r="360" spans="1:8" x14ac:dyDescent="0.2">
      <c r="A360" s="37"/>
      <c r="B360" s="40"/>
      <c r="C360" s="1"/>
      <c r="D360" s="1"/>
      <c r="E360" s="1"/>
      <c r="F360" s="1"/>
      <c r="G360" s="41"/>
      <c r="H360" s="41"/>
    </row>
    <row r="361" spans="1:8" x14ac:dyDescent="0.2">
      <c r="A361" s="37"/>
      <c r="B361" s="40"/>
      <c r="C361" s="1"/>
      <c r="D361" s="1"/>
      <c r="E361" s="1"/>
      <c r="F361" s="1"/>
      <c r="G361" s="41"/>
      <c r="H361" s="41"/>
    </row>
    <row r="362" spans="1:8" x14ac:dyDescent="0.2">
      <c r="A362" s="37"/>
      <c r="B362" s="40"/>
      <c r="C362" s="1"/>
      <c r="D362" s="1"/>
      <c r="E362" s="1"/>
      <c r="F362" s="1"/>
      <c r="G362" s="41"/>
      <c r="H362" s="41"/>
    </row>
    <row r="363" spans="1:8" x14ac:dyDescent="0.2">
      <c r="A363" s="37"/>
      <c r="B363" s="40"/>
      <c r="C363" s="1"/>
      <c r="D363" s="1"/>
      <c r="E363" s="1"/>
      <c r="F363" s="1"/>
      <c r="G363" s="41"/>
      <c r="H363" s="41"/>
    </row>
    <row r="364" spans="1:8" x14ac:dyDescent="0.2">
      <c r="A364" s="37"/>
      <c r="B364" s="40"/>
      <c r="C364" s="1"/>
      <c r="D364" s="1"/>
      <c r="E364" s="1"/>
      <c r="F364" s="1"/>
      <c r="G364" s="41"/>
      <c r="H364" s="41"/>
    </row>
    <row r="365" spans="1:8" x14ac:dyDescent="0.2">
      <c r="A365" s="37"/>
      <c r="B365" s="40"/>
      <c r="C365" s="1"/>
      <c r="D365" s="1"/>
      <c r="E365" s="1"/>
      <c r="F365" s="1"/>
      <c r="G365" s="41"/>
      <c r="H365" s="41"/>
    </row>
    <row r="366" spans="1:8" x14ac:dyDescent="0.2">
      <c r="A366" s="37"/>
      <c r="B366" s="40"/>
      <c r="C366" s="1"/>
      <c r="D366" s="1"/>
      <c r="E366" s="1"/>
      <c r="F366" s="1"/>
      <c r="G366" s="41"/>
      <c r="H366" s="41"/>
    </row>
    <row r="367" spans="1:8" x14ac:dyDescent="0.2">
      <c r="A367" s="37"/>
      <c r="B367" s="40"/>
      <c r="C367" s="1"/>
      <c r="D367" s="1"/>
      <c r="E367" s="1"/>
      <c r="F367" s="1"/>
      <c r="G367" s="41"/>
      <c r="H367" s="41"/>
    </row>
    <row r="368" spans="1:8" x14ac:dyDescent="0.2">
      <c r="A368" s="37"/>
      <c r="B368" s="40"/>
      <c r="C368" s="1"/>
      <c r="D368" s="1"/>
      <c r="E368" s="1"/>
      <c r="F368" s="1"/>
      <c r="G368" s="41"/>
      <c r="H368" s="41"/>
    </row>
    <row r="369" spans="1:8" x14ac:dyDescent="0.2">
      <c r="A369" s="37"/>
      <c r="B369" s="40"/>
      <c r="C369" s="1"/>
      <c r="D369" s="1"/>
      <c r="E369" s="1"/>
      <c r="F369" s="1"/>
      <c r="G369" s="41"/>
      <c r="H369" s="41"/>
    </row>
    <row r="370" spans="1:8" x14ac:dyDescent="0.2">
      <c r="A370" s="37"/>
      <c r="B370" s="40"/>
      <c r="C370" s="1"/>
      <c r="D370" s="1"/>
      <c r="E370" s="1"/>
      <c r="F370" s="1"/>
      <c r="G370" s="41"/>
      <c r="H370" s="41"/>
    </row>
    <row r="371" spans="1:8" x14ac:dyDescent="0.2">
      <c r="A371" s="37"/>
      <c r="B371" s="40"/>
      <c r="C371" s="1"/>
      <c r="D371" s="1"/>
      <c r="E371" s="1"/>
      <c r="F371" s="1"/>
      <c r="G371" s="41"/>
      <c r="H371" s="41"/>
    </row>
    <row r="372" spans="1:8" x14ac:dyDescent="0.2">
      <c r="A372" s="37"/>
      <c r="B372" s="40"/>
      <c r="C372" s="1"/>
      <c r="D372" s="1"/>
      <c r="E372" s="1"/>
      <c r="F372" s="1"/>
      <c r="G372" s="41"/>
      <c r="H372" s="41"/>
    </row>
    <row r="373" spans="1:8" x14ac:dyDescent="0.2">
      <c r="A373" s="37"/>
      <c r="B373" s="40"/>
      <c r="C373" s="1"/>
      <c r="D373" s="1"/>
      <c r="E373" s="1"/>
      <c r="F373" s="1"/>
      <c r="G373" s="41"/>
      <c r="H373" s="41"/>
    </row>
    <row r="374" spans="1:8" x14ac:dyDescent="0.2">
      <c r="A374" s="37"/>
      <c r="B374" s="40"/>
      <c r="C374" s="1"/>
      <c r="D374" s="1"/>
      <c r="E374" s="1"/>
      <c r="F374" s="1"/>
      <c r="G374" s="41"/>
      <c r="H374" s="41"/>
    </row>
    <row r="375" spans="1:8" x14ac:dyDescent="0.2">
      <c r="A375" s="37"/>
      <c r="B375" s="40"/>
      <c r="C375" s="1"/>
      <c r="D375" s="1"/>
      <c r="E375" s="1"/>
      <c r="F375" s="1"/>
      <c r="G375" s="41"/>
      <c r="H375" s="41"/>
    </row>
    <row r="376" spans="1:8" x14ac:dyDescent="0.2">
      <c r="A376" s="37"/>
      <c r="B376" s="40"/>
      <c r="C376" s="1"/>
      <c r="D376" s="1"/>
      <c r="E376" s="1"/>
      <c r="F376" s="1"/>
      <c r="G376" s="41"/>
      <c r="H376" s="41"/>
    </row>
    <row r="377" spans="1:8" x14ac:dyDescent="0.2">
      <c r="A377" s="37"/>
      <c r="B377" s="40"/>
      <c r="C377" s="1"/>
      <c r="D377" s="1"/>
      <c r="E377" s="1"/>
      <c r="F377" s="1"/>
      <c r="G377" s="41"/>
      <c r="H377" s="41"/>
    </row>
    <row r="378" spans="1:8" x14ac:dyDescent="0.2">
      <c r="A378" s="37"/>
      <c r="B378" s="40"/>
      <c r="C378" s="1"/>
      <c r="D378" s="1"/>
      <c r="E378" s="1"/>
      <c r="F378" s="1"/>
      <c r="G378" s="41"/>
      <c r="H378" s="41"/>
    </row>
    <row r="379" spans="1:8" x14ac:dyDescent="0.2">
      <c r="A379" s="37"/>
      <c r="B379" s="40"/>
      <c r="C379" s="1"/>
      <c r="D379" s="1"/>
      <c r="E379" s="1"/>
      <c r="F379" s="1"/>
      <c r="G379" s="41"/>
      <c r="H379" s="41"/>
    </row>
    <row r="380" spans="1:8" x14ac:dyDescent="0.2">
      <c r="A380" s="37"/>
      <c r="B380" s="40"/>
      <c r="C380" s="1"/>
      <c r="D380" s="1"/>
      <c r="E380" s="1"/>
      <c r="F380" s="1"/>
      <c r="G380" s="41"/>
      <c r="H380" s="41"/>
    </row>
    <row r="381" spans="1:8" x14ac:dyDescent="0.2">
      <c r="A381" s="37"/>
      <c r="B381" s="40"/>
      <c r="C381" s="1"/>
      <c r="D381" s="1"/>
      <c r="E381" s="1"/>
      <c r="F381" s="1"/>
      <c r="G381" s="41"/>
      <c r="H381" s="41"/>
    </row>
    <row r="382" spans="1:8" x14ac:dyDescent="0.2">
      <c r="A382" s="37"/>
      <c r="B382" s="40"/>
      <c r="C382" s="1"/>
      <c r="D382" s="1"/>
      <c r="E382" s="1"/>
      <c r="F382" s="1"/>
      <c r="G382" s="41"/>
      <c r="H382" s="41"/>
    </row>
    <row r="383" spans="1:8" x14ac:dyDescent="0.2">
      <c r="A383" s="37"/>
      <c r="B383" s="40"/>
      <c r="C383" s="1"/>
      <c r="D383" s="1"/>
      <c r="E383" s="1"/>
      <c r="F383" s="1"/>
      <c r="G383" s="41"/>
      <c r="H383" s="41"/>
    </row>
    <row r="384" spans="1:8" x14ac:dyDescent="0.2">
      <c r="A384" s="37"/>
      <c r="B384" s="40"/>
      <c r="C384" s="1"/>
      <c r="D384" s="1"/>
      <c r="E384" s="1"/>
      <c r="F384" s="1"/>
      <c r="G384" s="41"/>
      <c r="H384" s="41"/>
    </row>
    <row r="385" spans="1:8" x14ac:dyDescent="0.2">
      <c r="A385" s="37"/>
      <c r="B385" s="40"/>
      <c r="C385" s="1"/>
      <c r="D385" s="1"/>
      <c r="E385" s="1"/>
      <c r="F385" s="1"/>
      <c r="G385" s="41"/>
      <c r="H385" s="41"/>
    </row>
    <row r="386" spans="1:8" x14ac:dyDescent="0.2">
      <c r="A386" s="37"/>
      <c r="B386" s="40"/>
      <c r="C386" s="1"/>
      <c r="D386" s="1"/>
      <c r="E386" s="1"/>
      <c r="F386" s="1"/>
      <c r="G386" s="41"/>
      <c r="H386" s="41"/>
    </row>
    <row r="387" spans="1:8" x14ac:dyDescent="0.2">
      <c r="A387" s="37"/>
      <c r="B387" s="40"/>
      <c r="C387" s="1"/>
      <c r="D387" s="1"/>
      <c r="E387" s="1"/>
      <c r="F387" s="1"/>
      <c r="G387" s="41"/>
      <c r="H387" s="41"/>
    </row>
    <row r="388" spans="1:8" x14ac:dyDescent="0.2">
      <c r="A388" s="37"/>
      <c r="B388" s="40"/>
      <c r="C388" s="1"/>
      <c r="D388" s="1"/>
      <c r="E388" s="1"/>
      <c r="F388" s="1"/>
      <c r="G388" s="41"/>
      <c r="H388" s="41"/>
    </row>
    <row r="389" spans="1:8" x14ac:dyDescent="0.2">
      <c r="A389" s="37"/>
      <c r="B389" s="40"/>
      <c r="C389" s="1"/>
      <c r="D389" s="1"/>
      <c r="E389" s="1"/>
      <c r="F389" s="1"/>
      <c r="G389" s="41"/>
      <c r="H389" s="41"/>
    </row>
    <row r="390" spans="1:8" x14ac:dyDescent="0.2">
      <c r="A390" s="37"/>
      <c r="B390" s="40"/>
      <c r="C390" s="1"/>
      <c r="D390" s="1"/>
      <c r="E390" s="1"/>
      <c r="F390" s="1"/>
      <c r="G390" s="41"/>
      <c r="H390" s="41"/>
    </row>
    <row r="391" spans="1:8" x14ac:dyDescent="0.2">
      <c r="A391" s="37"/>
      <c r="B391" s="40"/>
      <c r="C391" s="1"/>
      <c r="D391" s="1"/>
      <c r="E391" s="1"/>
      <c r="F391" s="1"/>
      <c r="G391" s="41"/>
      <c r="H391" s="41"/>
    </row>
    <row r="392" spans="1:8" x14ac:dyDescent="0.2">
      <c r="A392" s="37"/>
      <c r="B392" s="40"/>
      <c r="C392" s="1"/>
      <c r="D392" s="1"/>
      <c r="E392" s="1"/>
      <c r="F392" s="1"/>
      <c r="G392" s="41"/>
      <c r="H392" s="41"/>
    </row>
    <row r="393" spans="1:8" x14ac:dyDescent="0.2">
      <c r="A393" s="37"/>
      <c r="B393" s="40"/>
      <c r="C393" s="1"/>
      <c r="D393" s="1"/>
      <c r="E393" s="1"/>
      <c r="F393" s="1"/>
      <c r="G393" s="41"/>
      <c r="H393" s="41"/>
    </row>
    <row r="394" spans="1:8" x14ac:dyDescent="0.2">
      <c r="A394" s="37"/>
      <c r="B394" s="40"/>
      <c r="C394" s="1"/>
      <c r="D394" s="1"/>
      <c r="E394" s="1"/>
      <c r="F394" s="1"/>
      <c r="G394" s="41"/>
      <c r="H394" s="41"/>
    </row>
    <row r="395" spans="1:8" x14ac:dyDescent="0.2">
      <c r="A395" s="37"/>
      <c r="B395" s="40"/>
      <c r="C395" s="1"/>
      <c r="D395" s="1"/>
      <c r="E395" s="1"/>
      <c r="F395" s="1"/>
      <c r="G395" s="41"/>
      <c r="H395" s="41"/>
    </row>
    <row r="396" spans="1:8" x14ac:dyDescent="0.2">
      <c r="A396" s="37"/>
      <c r="B396" s="40"/>
      <c r="C396" s="1"/>
      <c r="D396" s="1"/>
      <c r="E396" s="1"/>
      <c r="F396" s="1"/>
      <c r="G396" s="41"/>
      <c r="H396" s="41"/>
    </row>
    <row r="397" spans="1:8" x14ac:dyDescent="0.2">
      <c r="A397" s="37"/>
      <c r="B397" s="40"/>
      <c r="C397" s="1"/>
      <c r="D397" s="1"/>
      <c r="E397" s="1"/>
      <c r="F397" s="1"/>
      <c r="G397" s="41"/>
      <c r="H397" s="41"/>
    </row>
    <row r="398" spans="1:8" x14ac:dyDescent="0.2">
      <c r="A398" s="37"/>
      <c r="B398" s="40"/>
      <c r="C398" s="1"/>
      <c r="D398" s="1"/>
      <c r="E398" s="1"/>
      <c r="F398" s="1"/>
      <c r="G398" s="41"/>
      <c r="H398" s="41"/>
    </row>
    <row r="399" spans="1:8" x14ac:dyDescent="0.2">
      <c r="A399" s="37"/>
      <c r="B399" s="40"/>
      <c r="C399" s="1"/>
      <c r="D399" s="1"/>
      <c r="E399" s="1"/>
      <c r="F399" s="1"/>
      <c r="G399" s="41"/>
      <c r="H399" s="41"/>
    </row>
    <row r="400" spans="1:8" x14ac:dyDescent="0.2">
      <c r="A400" s="37"/>
      <c r="B400" s="40"/>
      <c r="C400" s="1"/>
      <c r="D400" s="1"/>
      <c r="E400" s="1"/>
      <c r="F400" s="1"/>
      <c r="G400" s="41"/>
      <c r="H400" s="41"/>
    </row>
    <row r="401" spans="1:8" x14ac:dyDescent="0.2">
      <c r="A401" s="37"/>
      <c r="B401" s="40"/>
      <c r="C401" s="1"/>
      <c r="D401" s="1"/>
      <c r="E401" s="1"/>
      <c r="F401" s="1"/>
      <c r="G401" s="41"/>
      <c r="H401" s="41"/>
    </row>
    <row r="402" spans="1:8" x14ac:dyDescent="0.2">
      <c r="A402" s="37"/>
      <c r="B402" s="40"/>
      <c r="C402" s="1"/>
      <c r="D402" s="1"/>
      <c r="E402" s="1"/>
      <c r="F402" s="1"/>
      <c r="G402" s="41"/>
      <c r="H402" s="41"/>
    </row>
    <row r="403" spans="1:8" x14ac:dyDescent="0.2">
      <c r="A403" s="37"/>
      <c r="B403" s="40"/>
      <c r="C403" s="1"/>
      <c r="D403" s="1"/>
      <c r="E403" s="1"/>
      <c r="F403" s="1"/>
      <c r="G403" s="41"/>
      <c r="H403" s="41"/>
    </row>
    <row r="404" spans="1:8" x14ac:dyDescent="0.2">
      <c r="A404" s="37"/>
      <c r="B404" s="40"/>
      <c r="C404" s="1"/>
      <c r="D404" s="1"/>
      <c r="E404" s="1"/>
      <c r="F404" s="1"/>
      <c r="G404" s="41"/>
      <c r="H404" s="41"/>
    </row>
    <row r="405" spans="1:8" x14ac:dyDescent="0.2">
      <c r="A405" s="37"/>
      <c r="B405" s="40"/>
      <c r="C405" s="1"/>
      <c r="D405" s="1"/>
      <c r="E405" s="1"/>
      <c r="F405" s="1"/>
      <c r="G405" s="41"/>
      <c r="H405" s="41"/>
    </row>
    <row r="406" spans="1:8" x14ac:dyDescent="0.2">
      <c r="A406" s="37"/>
      <c r="B406" s="40"/>
      <c r="C406" s="1"/>
      <c r="D406" s="1"/>
      <c r="E406" s="1"/>
      <c r="F406" s="1"/>
      <c r="G406" s="41"/>
      <c r="H406" s="41"/>
    </row>
    <row r="407" spans="1:8" x14ac:dyDescent="0.2">
      <c r="A407" s="37"/>
      <c r="B407" s="40"/>
      <c r="C407" s="1"/>
      <c r="D407" s="1"/>
      <c r="E407" s="1"/>
      <c r="F407" s="1"/>
      <c r="G407" s="41"/>
      <c r="H407" s="41"/>
    </row>
    <row r="408" spans="1:8" x14ac:dyDescent="0.2">
      <c r="A408" s="37"/>
      <c r="B408" s="40"/>
      <c r="C408" s="1"/>
      <c r="D408" s="1"/>
      <c r="E408" s="1"/>
      <c r="F408" s="1"/>
      <c r="G408" s="41"/>
      <c r="H408" s="41"/>
    </row>
    <row r="409" spans="1:8" x14ac:dyDescent="0.2">
      <c r="A409" s="37"/>
      <c r="B409" s="40"/>
      <c r="C409" s="1"/>
      <c r="D409" s="1"/>
      <c r="E409" s="1"/>
      <c r="F409" s="1"/>
      <c r="G409" s="41"/>
      <c r="H409" s="41"/>
    </row>
    <row r="410" spans="1:8" x14ac:dyDescent="0.2">
      <c r="A410" s="37"/>
      <c r="B410" s="40"/>
      <c r="C410" s="1"/>
      <c r="D410" s="1"/>
      <c r="E410" s="1"/>
      <c r="F410" s="1"/>
      <c r="G410" s="41"/>
      <c r="H410" s="41"/>
    </row>
    <row r="411" spans="1:8" x14ac:dyDescent="0.2">
      <c r="A411" s="37"/>
      <c r="B411" s="40"/>
      <c r="C411" s="1"/>
      <c r="D411" s="1"/>
      <c r="E411" s="1"/>
      <c r="F411" s="1"/>
      <c r="G411" s="41"/>
      <c r="H411" s="41"/>
    </row>
    <row r="412" spans="1:8" x14ac:dyDescent="0.2">
      <c r="A412" s="37"/>
      <c r="B412" s="40"/>
      <c r="C412" s="1"/>
      <c r="D412" s="1"/>
      <c r="E412" s="1"/>
      <c r="F412" s="1"/>
      <c r="G412" s="41"/>
      <c r="H412" s="41"/>
    </row>
    <row r="413" spans="1:8" x14ac:dyDescent="0.2">
      <c r="A413" s="37"/>
      <c r="B413" s="40"/>
      <c r="C413" s="1"/>
      <c r="D413" s="1"/>
      <c r="E413" s="1"/>
      <c r="F413" s="1"/>
      <c r="G413" s="41"/>
      <c r="H413" s="41"/>
    </row>
    <row r="414" spans="1:8" x14ac:dyDescent="0.2">
      <c r="A414" s="37"/>
      <c r="B414" s="40"/>
      <c r="C414" s="1"/>
      <c r="D414" s="1"/>
      <c r="E414" s="1"/>
      <c r="F414" s="1"/>
      <c r="G414" s="41"/>
      <c r="H414" s="41"/>
    </row>
    <row r="415" spans="1:8" x14ac:dyDescent="0.2">
      <c r="A415" s="37"/>
      <c r="B415" s="40"/>
      <c r="C415" s="1"/>
      <c r="D415" s="1"/>
      <c r="E415" s="1"/>
      <c r="F415" s="1"/>
      <c r="G415" s="41"/>
      <c r="H415" s="41"/>
    </row>
    <row r="416" spans="1:8" x14ac:dyDescent="0.2">
      <c r="A416" s="37"/>
      <c r="B416" s="40"/>
      <c r="C416" s="1"/>
      <c r="D416" s="1"/>
      <c r="E416" s="1"/>
      <c r="F416" s="1"/>
      <c r="G416" s="41"/>
      <c r="H416" s="41"/>
    </row>
    <row r="417" spans="1:8" x14ac:dyDescent="0.2">
      <c r="A417" s="37"/>
      <c r="B417" s="40"/>
      <c r="C417" s="1"/>
      <c r="D417" s="1"/>
      <c r="E417" s="1"/>
      <c r="F417" s="1"/>
      <c r="G417" s="41"/>
      <c r="H417" s="41"/>
    </row>
    <row r="418" spans="1:8" x14ac:dyDescent="0.2">
      <c r="A418" s="37"/>
      <c r="B418" s="40"/>
      <c r="C418" s="1"/>
      <c r="D418" s="1"/>
      <c r="E418" s="1"/>
      <c r="F418" s="1"/>
      <c r="G418" s="41"/>
      <c r="H418" s="41"/>
    </row>
    <row r="419" spans="1:8" x14ac:dyDescent="0.2">
      <c r="A419" s="37"/>
      <c r="B419" s="40"/>
      <c r="C419" s="1"/>
      <c r="D419" s="1"/>
      <c r="E419" s="1"/>
      <c r="F419" s="1"/>
      <c r="G419" s="41"/>
      <c r="H419" s="41"/>
    </row>
    <row r="420" spans="1:8" x14ac:dyDescent="0.2">
      <c r="A420" s="37"/>
      <c r="B420" s="40"/>
      <c r="C420" s="1"/>
      <c r="D420" s="1"/>
      <c r="E420" s="1"/>
      <c r="F420" s="1"/>
      <c r="G420" s="41"/>
      <c r="H420" s="41"/>
    </row>
    <row r="421" spans="1:8" x14ac:dyDescent="0.2">
      <c r="A421" s="37"/>
      <c r="B421" s="40"/>
      <c r="C421" s="1"/>
      <c r="D421" s="1"/>
      <c r="E421" s="1"/>
      <c r="F421" s="1"/>
      <c r="G421" s="41"/>
      <c r="H421" s="41"/>
    </row>
    <row r="422" spans="1:8" x14ac:dyDescent="0.2">
      <c r="A422" s="37"/>
      <c r="B422" s="40"/>
      <c r="C422" s="1"/>
      <c r="D422" s="1"/>
      <c r="E422" s="1"/>
      <c r="F422" s="1"/>
      <c r="G422" s="41"/>
      <c r="H422" s="41"/>
    </row>
    <row r="423" spans="1:8" x14ac:dyDescent="0.2">
      <c r="A423" s="37"/>
      <c r="B423" s="40"/>
      <c r="C423" s="1"/>
      <c r="D423" s="1"/>
      <c r="E423" s="1"/>
      <c r="F423" s="1"/>
      <c r="G423" s="41"/>
      <c r="H423" s="41"/>
    </row>
    <row r="424" spans="1:8" x14ac:dyDescent="0.2">
      <c r="A424" s="37"/>
      <c r="B424" s="40"/>
      <c r="C424" s="1"/>
      <c r="D424" s="1"/>
      <c r="E424" s="1"/>
      <c r="F424" s="1"/>
      <c r="G424" s="41"/>
      <c r="H424" s="41"/>
    </row>
    <row r="425" spans="1:8" x14ac:dyDescent="0.2">
      <c r="A425" s="37"/>
      <c r="B425" s="40"/>
      <c r="C425" s="1"/>
      <c r="D425" s="1"/>
      <c r="E425" s="1"/>
      <c r="F425" s="1"/>
      <c r="G425" s="41"/>
      <c r="H425" s="41"/>
    </row>
    <row r="426" spans="1:8" x14ac:dyDescent="0.2">
      <c r="A426" s="37"/>
      <c r="B426" s="40"/>
      <c r="C426" s="1"/>
      <c r="D426" s="1"/>
      <c r="E426" s="1"/>
      <c r="F426" s="1"/>
      <c r="G426" s="41"/>
      <c r="H426" s="41"/>
    </row>
    <row r="427" spans="1:8" x14ac:dyDescent="0.2">
      <c r="A427" s="37"/>
      <c r="B427" s="40"/>
      <c r="C427" s="1"/>
      <c r="D427" s="1"/>
      <c r="E427" s="1"/>
      <c r="F427" s="1"/>
      <c r="G427" s="41"/>
      <c r="H427" s="41"/>
    </row>
    <row r="428" spans="1:8" x14ac:dyDescent="0.2">
      <c r="A428" s="37"/>
      <c r="B428" s="40"/>
      <c r="C428" s="1"/>
      <c r="D428" s="1"/>
      <c r="E428" s="1"/>
      <c r="F428" s="1"/>
      <c r="G428" s="41"/>
      <c r="H428" s="41"/>
    </row>
    <row r="429" spans="1:8" x14ac:dyDescent="0.2">
      <c r="A429" s="37"/>
      <c r="B429" s="40"/>
      <c r="C429" s="1"/>
      <c r="D429" s="1"/>
      <c r="E429" s="1"/>
      <c r="F429" s="1"/>
      <c r="G429" s="41"/>
      <c r="H429" s="41"/>
    </row>
    <row r="430" spans="1:8" x14ac:dyDescent="0.2">
      <c r="A430" s="37"/>
      <c r="B430" s="40"/>
      <c r="C430" s="1"/>
      <c r="D430" s="1"/>
      <c r="E430" s="1"/>
      <c r="F430" s="1"/>
      <c r="G430" s="41"/>
      <c r="H430" s="41"/>
    </row>
    <row r="431" spans="1:8" x14ac:dyDescent="0.2">
      <c r="A431" s="37"/>
      <c r="B431" s="40"/>
      <c r="C431" s="1"/>
      <c r="D431" s="1"/>
      <c r="E431" s="1"/>
      <c r="F431" s="1"/>
      <c r="G431" s="41"/>
      <c r="H431" s="41"/>
    </row>
    <row r="432" spans="1:8" x14ac:dyDescent="0.2">
      <c r="A432" s="37"/>
      <c r="B432" s="40"/>
      <c r="C432" s="1"/>
      <c r="D432" s="1"/>
      <c r="E432" s="1"/>
      <c r="F432" s="1"/>
      <c r="G432" s="41"/>
      <c r="H432" s="41"/>
    </row>
    <row r="433" spans="1:8" x14ac:dyDescent="0.2">
      <c r="A433" s="37"/>
      <c r="B433" s="40"/>
      <c r="C433" s="1"/>
      <c r="D433" s="1"/>
      <c r="E433" s="1"/>
      <c r="F433" s="1"/>
      <c r="G433" s="41"/>
      <c r="H433" s="41"/>
    </row>
    <row r="434" spans="1:8" x14ac:dyDescent="0.2">
      <c r="A434" s="37"/>
      <c r="B434" s="40"/>
      <c r="C434" s="1"/>
      <c r="D434" s="1"/>
      <c r="E434" s="1"/>
      <c r="F434" s="1"/>
      <c r="G434" s="41"/>
      <c r="H434" s="41"/>
    </row>
    <row r="435" spans="1:8" x14ac:dyDescent="0.2">
      <c r="A435" s="37"/>
      <c r="B435" s="40"/>
      <c r="C435" s="1"/>
      <c r="D435" s="1"/>
      <c r="E435" s="1"/>
      <c r="F435" s="1"/>
      <c r="G435" s="41"/>
      <c r="H435" s="41"/>
    </row>
    <row r="436" spans="1:8" x14ac:dyDescent="0.2">
      <c r="A436" s="37"/>
      <c r="B436" s="40"/>
      <c r="C436" s="1"/>
      <c r="D436" s="1"/>
      <c r="E436" s="1"/>
      <c r="F436" s="1"/>
      <c r="G436" s="41"/>
      <c r="H436" s="41"/>
    </row>
    <row r="437" spans="1:8" x14ac:dyDescent="0.2">
      <c r="A437" s="37"/>
      <c r="B437" s="40"/>
      <c r="C437" s="1"/>
      <c r="D437" s="1"/>
      <c r="E437" s="1"/>
      <c r="F437" s="1"/>
      <c r="G437" s="41"/>
      <c r="H437" s="41"/>
    </row>
    <row r="438" spans="1:8" x14ac:dyDescent="0.2">
      <c r="A438" s="37"/>
      <c r="B438" s="40"/>
      <c r="C438" s="1"/>
      <c r="D438" s="1"/>
      <c r="E438" s="1"/>
      <c r="F438" s="1"/>
      <c r="G438" s="41"/>
      <c r="H438" s="41"/>
    </row>
    <row r="439" spans="1:8" x14ac:dyDescent="0.2">
      <c r="A439" s="37"/>
      <c r="B439" s="40"/>
      <c r="C439" s="1"/>
      <c r="D439" s="1"/>
      <c r="E439" s="1"/>
      <c r="F439" s="1"/>
      <c r="G439" s="41"/>
      <c r="H439" s="41"/>
    </row>
    <row r="440" spans="1:8" x14ac:dyDescent="0.2">
      <c r="A440" s="37"/>
      <c r="B440" s="40"/>
      <c r="C440" s="1"/>
      <c r="D440" s="1"/>
      <c r="E440" s="1"/>
      <c r="F440" s="1"/>
      <c r="G440" s="41"/>
      <c r="H440" s="41"/>
    </row>
    <row r="441" spans="1:8" x14ac:dyDescent="0.2">
      <c r="A441" s="37"/>
      <c r="B441" s="40"/>
      <c r="C441" s="1"/>
      <c r="D441" s="1"/>
      <c r="E441" s="1"/>
      <c r="F441" s="1"/>
      <c r="G441" s="41"/>
      <c r="H441" s="41"/>
    </row>
    <row r="442" spans="1:8" x14ac:dyDescent="0.2">
      <c r="A442" s="37"/>
      <c r="B442" s="40"/>
      <c r="C442" s="1"/>
      <c r="D442" s="1"/>
      <c r="E442" s="1"/>
      <c r="F442" s="1"/>
      <c r="G442" s="41"/>
      <c r="H442" s="41"/>
    </row>
    <row r="443" spans="1:8" x14ac:dyDescent="0.2">
      <c r="A443" s="37"/>
      <c r="B443" s="40"/>
      <c r="C443" s="1"/>
      <c r="D443" s="1"/>
      <c r="E443" s="1"/>
      <c r="F443" s="1"/>
      <c r="G443" s="41"/>
      <c r="H443" s="41"/>
    </row>
    <row r="444" spans="1:8" x14ac:dyDescent="0.2">
      <c r="A444" s="37"/>
      <c r="B444" s="40"/>
      <c r="C444" s="1"/>
      <c r="D444" s="1"/>
      <c r="E444" s="1"/>
      <c r="F444" s="1"/>
      <c r="G444" s="41"/>
      <c r="H444" s="41"/>
    </row>
    <row r="445" spans="1:8" x14ac:dyDescent="0.2">
      <c r="A445" s="37"/>
      <c r="B445" s="40"/>
      <c r="C445" s="1"/>
      <c r="D445" s="1"/>
      <c r="E445" s="1"/>
      <c r="F445" s="1"/>
      <c r="G445" s="41"/>
      <c r="H445" s="41"/>
    </row>
    <row r="446" spans="1:8" x14ac:dyDescent="0.2">
      <c r="A446" s="37"/>
      <c r="B446" s="40"/>
      <c r="C446" s="1"/>
      <c r="D446" s="1"/>
      <c r="E446" s="1"/>
      <c r="F446" s="1"/>
      <c r="G446" s="41"/>
      <c r="H446" s="41"/>
    </row>
    <row r="447" spans="1:8" x14ac:dyDescent="0.2">
      <c r="A447" s="37"/>
      <c r="B447" s="40"/>
      <c r="C447" s="1"/>
      <c r="D447" s="1"/>
      <c r="E447" s="1"/>
      <c r="F447" s="1"/>
      <c r="G447" s="41"/>
      <c r="H447" s="41"/>
    </row>
    <row r="448" spans="1:8" x14ac:dyDescent="0.2">
      <c r="A448" s="37"/>
      <c r="B448" s="40"/>
      <c r="C448" s="1"/>
      <c r="D448" s="1"/>
      <c r="E448" s="1"/>
      <c r="F448" s="1"/>
      <c r="G448" s="41"/>
      <c r="H448" s="41"/>
    </row>
    <row r="449" spans="1:8" x14ac:dyDescent="0.2">
      <c r="A449" s="37"/>
      <c r="B449" s="40"/>
      <c r="C449" s="1"/>
      <c r="D449" s="1"/>
      <c r="E449" s="1"/>
      <c r="F449" s="1"/>
      <c r="G449" s="41"/>
      <c r="H449" s="41"/>
    </row>
    <row r="450" spans="1:8" x14ac:dyDescent="0.2">
      <c r="A450" s="37"/>
      <c r="B450" s="40"/>
      <c r="C450" s="1"/>
      <c r="D450" s="1"/>
      <c r="E450" s="1"/>
      <c r="F450" s="1"/>
      <c r="G450" s="41"/>
      <c r="H450" s="41"/>
    </row>
    <row r="451" spans="1:8" x14ac:dyDescent="0.2">
      <c r="A451" s="37"/>
      <c r="B451" s="40"/>
      <c r="C451" s="1"/>
      <c r="D451" s="1"/>
      <c r="E451" s="1"/>
      <c r="F451" s="1"/>
      <c r="G451" s="41"/>
      <c r="H451" s="41"/>
    </row>
    <row r="452" spans="1:8" x14ac:dyDescent="0.2">
      <c r="A452" s="37"/>
      <c r="B452" s="40"/>
      <c r="C452" s="1"/>
      <c r="D452" s="1"/>
      <c r="E452" s="1"/>
      <c r="F452" s="1"/>
      <c r="G452" s="41"/>
      <c r="H452" s="41"/>
    </row>
    <row r="453" spans="1:8" x14ac:dyDescent="0.2">
      <c r="A453" s="37"/>
      <c r="B453" s="40"/>
      <c r="C453" s="1"/>
      <c r="D453" s="1"/>
      <c r="E453" s="1"/>
      <c r="F453" s="1"/>
      <c r="G453" s="41"/>
      <c r="H453" s="41"/>
    </row>
    <row r="454" spans="1:8" x14ac:dyDescent="0.2">
      <c r="A454" s="37"/>
      <c r="B454" s="40"/>
      <c r="C454" s="1"/>
      <c r="D454" s="1"/>
      <c r="E454" s="1"/>
      <c r="F454" s="1"/>
      <c r="G454" s="41"/>
      <c r="H454" s="41"/>
    </row>
    <row r="455" spans="1:8" x14ac:dyDescent="0.2">
      <c r="A455" s="37"/>
      <c r="B455" s="40"/>
      <c r="C455" s="1"/>
      <c r="D455" s="1"/>
      <c r="E455" s="1"/>
      <c r="F455" s="1"/>
      <c r="G455" s="41"/>
      <c r="H455" s="41"/>
    </row>
    <row r="456" spans="1:8" x14ac:dyDescent="0.2">
      <c r="A456" s="37"/>
      <c r="B456" s="40"/>
      <c r="C456" s="1"/>
      <c r="D456" s="1"/>
      <c r="E456" s="1"/>
      <c r="F456" s="1"/>
      <c r="G456" s="41"/>
      <c r="H456" s="41"/>
    </row>
    <row r="457" spans="1:8" x14ac:dyDescent="0.2">
      <c r="A457" s="37"/>
      <c r="B457" s="40"/>
      <c r="C457" s="1"/>
      <c r="D457" s="1"/>
      <c r="E457" s="1"/>
      <c r="F457" s="1"/>
      <c r="G457" s="41"/>
      <c r="H457" s="41"/>
    </row>
    <row r="458" spans="1:8" x14ac:dyDescent="0.2">
      <c r="A458" s="37"/>
      <c r="B458" s="40"/>
      <c r="C458" s="1"/>
      <c r="D458" s="1"/>
      <c r="E458" s="1"/>
      <c r="F458" s="1"/>
      <c r="G458" s="41"/>
      <c r="H458" s="41"/>
    </row>
    <row r="459" spans="1:8" x14ac:dyDescent="0.2">
      <c r="A459" s="37"/>
      <c r="B459" s="40"/>
      <c r="C459" s="1"/>
      <c r="D459" s="1"/>
      <c r="E459" s="1"/>
      <c r="F459" s="1"/>
      <c r="G459" s="41"/>
      <c r="H459" s="41"/>
    </row>
    <row r="460" spans="1:8" x14ac:dyDescent="0.2">
      <c r="A460" s="37"/>
      <c r="B460" s="40"/>
      <c r="C460" s="1"/>
      <c r="D460" s="1"/>
      <c r="E460" s="1"/>
      <c r="F460" s="1"/>
      <c r="G460" s="41"/>
      <c r="H460" s="41"/>
    </row>
    <row r="461" spans="1:8" x14ac:dyDescent="0.2">
      <c r="A461" s="37"/>
      <c r="B461" s="40"/>
      <c r="C461" s="1"/>
      <c r="D461" s="1"/>
      <c r="E461" s="1"/>
      <c r="F461" s="1"/>
      <c r="G461" s="41"/>
      <c r="H461" s="41"/>
    </row>
    <row r="462" spans="1:8" x14ac:dyDescent="0.2">
      <c r="A462" s="37"/>
      <c r="B462" s="40"/>
      <c r="C462" s="1"/>
      <c r="D462" s="1"/>
      <c r="E462" s="1"/>
      <c r="F462" s="1"/>
      <c r="G462" s="41"/>
      <c r="H462" s="41"/>
    </row>
    <row r="463" spans="1:8" x14ac:dyDescent="0.2">
      <c r="A463" s="37"/>
      <c r="B463" s="40"/>
      <c r="C463" s="1"/>
      <c r="D463" s="1"/>
      <c r="E463" s="1"/>
      <c r="F463" s="1"/>
      <c r="G463" s="41"/>
      <c r="H463" s="41"/>
    </row>
    <row r="464" spans="1:8" x14ac:dyDescent="0.2">
      <c r="A464" s="37"/>
      <c r="B464" s="40"/>
      <c r="C464" s="1"/>
      <c r="D464" s="1"/>
      <c r="E464" s="1"/>
      <c r="F464" s="1"/>
      <c r="G464" s="41"/>
      <c r="H464" s="41"/>
    </row>
    <row r="465" spans="1:8" x14ac:dyDescent="0.2">
      <c r="A465" s="37"/>
      <c r="B465" s="40"/>
      <c r="C465" s="1"/>
      <c r="D465" s="1"/>
      <c r="E465" s="1"/>
      <c r="F465" s="1"/>
      <c r="G465" s="41"/>
      <c r="H465" s="41"/>
    </row>
    <row r="466" spans="1:8" x14ac:dyDescent="0.2">
      <c r="A466" s="37"/>
      <c r="B466" s="40"/>
      <c r="C466" s="1"/>
      <c r="D466" s="1"/>
      <c r="E466" s="1"/>
      <c r="F466" s="1"/>
      <c r="G466" s="41"/>
      <c r="H466" s="41"/>
    </row>
    <row r="467" spans="1:8" x14ac:dyDescent="0.2">
      <c r="A467" s="37"/>
      <c r="B467" s="40"/>
      <c r="C467" s="1"/>
      <c r="D467" s="1"/>
      <c r="E467" s="1"/>
      <c r="F467" s="1"/>
      <c r="G467" s="41"/>
      <c r="H467" s="41"/>
    </row>
    <row r="468" spans="1:8" x14ac:dyDescent="0.2">
      <c r="A468" s="37"/>
      <c r="B468" s="40"/>
      <c r="C468" s="1"/>
      <c r="D468" s="1"/>
      <c r="E468" s="1"/>
      <c r="F468" s="1"/>
      <c r="G468" s="41"/>
      <c r="H468" s="41"/>
    </row>
    <row r="469" spans="1:8" x14ac:dyDescent="0.2">
      <c r="A469" s="37"/>
      <c r="B469" s="40"/>
      <c r="C469" s="1"/>
      <c r="D469" s="1"/>
      <c r="E469" s="1"/>
      <c r="F469" s="1"/>
      <c r="G469" s="41"/>
      <c r="H469" s="41"/>
    </row>
    <row r="470" spans="1:8" x14ac:dyDescent="0.2">
      <c r="A470" s="37"/>
      <c r="B470" s="40"/>
      <c r="C470" s="1"/>
      <c r="D470" s="1"/>
      <c r="E470" s="1"/>
      <c r="F470" s="1"/>
      <c r="G470" s="41"/>
      <c r="H470" s="41"/>
    </row>
    <row r="471" spans="1:8" x14ac:dyDescent="0.2">
      <c r="A471" s="37"/>
      <c r="B471" s="40"/>
      <c r="C471" s="1"/>
      <c r="D471" s="1"/>
      <c r="E471" s="1"/>
      <c r="F471" s="1"/>
      <c r="G471" s="41"/>
      <c r="H471" s="41"/>
    </row>
    <row r="472" spans="1:8" x14ac:dyDescent="0.2">
      <c r="A472" s="37"/>
      <c r="B472" s="40"/>
      <c r="C472" s="1"/>
      <c r="D472" s="1"/>
      <c r="E472" s="1"/>
      <c r="F472" s="1"/>
      <c r="G472" s="41"/>
      <c r="H472" s="41"/>
    </row>
    <row r="473" spans="1:8" x14ac:dyDescent="0.2">
      <c r="A473" s="37"/>
      <c r="B473" s="40"/>
      <c r="C473" s="1"/>
      <c r="D473" s="1"/>
      <c r="E473" s="1"/>
      <c r="F473" s="1"/>
      <c r="G473" s="41"/>
      <c r="H473" s="41"/>
    </row>
    <row r="474" spans="1:8" x14ac:dyDescent="0.2">
      <c r="A474" s="37"/>
      <c r="B474" s="40"/>
      <c r="C474" s="1"/>
      <c r="D474" s="1"/>
      <c r="E474" s="1"/>
      <c r="F474" s="1"/>
      <c r="G474" s="41"/>
      <c r="H474" s="41"/>
    </row>
    <row r="475" spans="1:8" x14ac:dyDescent="0.2">
      <c r="A475" s="37"/>
      <c r="B475" s="40"/>
      <c r="C475" s="1"/>
      <c r="D475" s="1"/>
      <c r="E475" s="1"/>
      <c r="F475" s="1"/>
      <c r="G475" s="41"/>
      <c r="H475" s="41"/>
    </row>
    <row r="476" spans="1:8" x14ac:dyDescent="0.2">
      <c r="A476" s="37"/>
      <c r="B476" s="40"/>
      <c r="C476" s="1"/>
      <c r="D476" s="1"/>
      <c r="E476" s="1"/>
      <c r="F476" s="1"/>
      <c r="G476" s="41"/>
      <c r="H476" s="41"/>
    </row>
    <row r="477" spans="1:8" x14ac:dyDescent="0.2">
      <c r="A477" s="37"/>
      <c r="B477" s="40"/>
      <c r="C477" s="1"/>
      <c r="D477" s="1"/>
      <c r="E477" s="1"/>
      <c r="F477" s="1"/>
      <c r="G477" s="41"/>
      <c r="H477" s="41"/>
    </row>
    <row r="478" spans="1:8" x14ac:dyDescent="0.2">
      <c r="A478" s="37"/>
      <c r="B478" s="40"/>
      <c r="C478" s="1"/>
      <c r="D478" s="1"/>
      <c r="E478" s="1"/>
      <c r="F478" s="1"/>
      <c r="G478" s="41"/>
      <c r="H478" s="41"/>
    </row>
    <row r="479" spans="1:8" x14ac:dyDescent="0.2">
      <c r="A479" s="37"/>
      <c r="B479" s="40"/>
      <c r="C479" s="1"/>
      <c r="D479" s="1"/>
      <c r="E479" s="1"/>
      <c r="F479" s="1"/>
      <c r="G479" s="41"/>
      <c r="H479" s="41"/>
    </row>
    <row r="480" spans="1:8" x14ac:dyDescent="0.2">
      <c r="A480" s="37"/>
      <c r="B480" s="40"/>
      <c r="C480" s="1"/>
      <c r="D480" s="1"/>
      <c r="E480" s="1"/>
      <c r="F480" s="1"/>
      <c r="G480" s="41"/>
      <c r="H480" s="41"/>
    </row>
    <row r="481" spans="1:8" x14ac:dyDescent="0.2">
      <c r="A481" s="37"/>
      <c r="B481" s="40"/>
      <c r="C481" s="1"/>
      <c r="D481" s="1"/>
      <c r="E481" s="1"/>
      <c r="F481" s="1"/>
      <c r="G481" s="41"/>
      <c r="H481" s="41"/>
    </row>
    <row r="482" spans="1:8" x14ac:dyDescent="0.2">
      <c r="A482" s="37"/>
      <c r="B482" s="40"/>
      <c r="C482" s="1"/>
      <c r="D482" s="1"/>
      <c r="E482" s="1"/>
      <c r="F482" s="1"/>
      <c r="G482" s="41"/>
      <c r="H482" s="41"/>
    </row>
    <row r="483" spans="1:8" x14ac:dyDescent="0.2">
      <c r="A483" s="37"/>
      <c r="B483" s="40"/>
      <c r="C483" s="1"/>
      <c r="D483" s="1"/>
      <c r="E483" s="1"/>
      <c r="F483" s="1"/>
      <c r="G483" s="41"/>
      <c r="H483" s="41"/>
    </row>
    <row r="484" spans="1:8" x14ac:dyDescent="0.2">
      <c r="A484" s="37"/>
      <c r="B484" s="40"/>
      <c r="C484" s="1"/>
      <c r="D484" s="1"/>
      <c r="E484" s="1"/>
      <c r="F484" s="1"/>
      <c r="G484" s="41"/>
      <c r="H484" s="41"/>
    </row>
    <row r="485" spans="1:8" x14ac:dyDescent="0.2">
      <c r="A485" s="37"/>
      <c r="B485" s="40"/>
      <c r="C485" s="1"/>
      <c r="D485" s="1"/>
      <c r="E485" s="1"/>
      <c r="F485" s="1"/>
      <c r="G485" s="41"/>
      <c r="H485" s="41"/>
    </row>
    <row r="486" spans="1:8" x14ac:dyDescent="0.2">
      <c r="A486" s="37"/>
      <c r="B486" s="40"/>
      <c r="C486" s="1"/>
      <c r="D486" s="1"/>
      <c r="E486" s="1"/>
      <c r="F486" s="1"/>
      <c r="G486" s="41"/>
      <c r="H486" s="41"/>
    </row>
    <row r="487" spans="1:8" x14ac:dyDescent="0.2">
      <c r="A487" s="37"/>
      <c r="B487" s="40"/>
      <c r="C487" s="1"/>
      <c r="D487" s="1"/>
      <c r="E487" s="1"/>
      <c r="F487" s="1"/>
      <c r="G487" s="41"/>
      <c r="H487" s="41"/>
    </row>
    <row r="488" spans="1:8" x14ac:dyDescent="0.2">
      <c r="A488" s="37"/>
      <c r="B488" s="40"/>
      <c r="C488" s="1"/>
      <c r="D488" s="1"/>
      <c r="E488" s="1"/>
      <c r="F488" s="1"/>
      <c r="G488" s="41"/>
      <c r="H488" s="41"/>
    </row>
    <row r="489" spans="1:8" x14ac:dyDescent="0.2">
      <c r="A489" s="37"/>
      <c r="B489" s="40"/>
      <c r="C489" s="1"/>
      <c r="D489" s="1"/>
      <c r="E489" s="1"/>
      <c r="F489" s="1"/>
      <c r="G489" s="41"/>
      <c r="H489" s="41"/>
    </row>
    <row r="490" spans="1:8" x14ac:dyDescent="0.2">
      <c r="A490" s="37"/>
      <c r="B490" s="40"/>
      <c r="C490" s="1"/>
      <c r="D490" s="1"/>
      <c r="E490" s="1"/>
      <c r="F490" s="1"/>
      <c r="G490" s="41"/>
      <c r="H490" s="41"/>
    </row>
    <row r="491" spans="1:8" x14ac:dyDescent="0.2">
      <c r="A491" s="37"/>
      <c r="B491" s="40"/>
      <c r="C491" s="1"/>
      <c r="D491" s="1"/>
      <c r="E491" s="1"/>
      <c r="F491" s="1"/>
      <c r="G491" s="41"/>
      <c r="H491" s="41"/>
    </row>
    <row r="492" spans="1:8" x14ac:dyDescent="0.2">
      <c r="A492" s="37"/>
      <c r="B492" s="40"/>
      <c r="C492" s="1"/>
      <c r="D492" s="1"/>
      <c r="E492" s="1"/>
      <c r="F492" s="1"/>
      <c r="G492" s="41"/>
      <c r="H492" s="41"/>
    </row>
    <row r="493" spans="1:8" x14ac:dyDescent="0.2">
      <c r="A493" s="37"/>
      <c r="B493" s="40"/>
      <c r="C493" s="1"/>
      <c r="D493" s="1"/>
      <c r="E493" s="1"/>
      <c r="F493" s="1"/>
      <c r="G493" s="41"/>
      <c r="H493" s="41"/>
    </row>
    <row r="494" spans="1:8" x14ac:dyDescent="0.2">
      <c r="A494" s="37"/>
      <c r="B494" s="40"/>
      <c r="C494" s="1"/>
      <c r="D494" s="1"/>
      <c r="E494" s="1"/>
      <c r="F494" s="1"/>
      <c r="G494" s="41"/>
      <c r="H494" s="41"/>
    </row>
    <row r="495" spans="1:8" x14ac:dyDescent="0.2">
      <c r="A495" s="37"/>
      <c r="B495" s="40"/>
      <c r="C495" s="1"/>
      <c r="D495" s="1"/>
      <c r="E495" s="1"/>
      <c r="F495" s="1"/>
      <c r="G495" s="41"/>
      <c r="H495" s="41"/>
    </row>
    <row r="496" spans="1:8" x14ac:dyDescent="0.2">
      <c r="A496" s="37"/>
      <c r="B496" s="40"/>
      <c r="C496" s="1"/>
      <c r="D496" s="1"/>
      <c r="E496" s="1"/>
      <c r="F496" s="1"/>
      <c r="G496" s="41"/>
      <c r="H496" s="41"/>
    </row>
    <row r="497" spans="1:8" x14ac:dyDescent="0.2">
      <c r="A497" s="37"/>
      <c r="B497" s="40"/>
      <c r="C497" s="1"/>
      <c r="D497" s="1"/>
      <c r="E497" s="1"/>
      <c r="F497" s="1"/>
      <c r="G497" s="41"/>
      <c r="H497" s="41"/>
    </row>
    <row r="498" spans="1:8" x14ac:dyDescent="0.2">
      <c r="A498" s="37"/>
      <c r="B498" s="40"/>
      <c r="C498" s="1"/>
      <c r="D498" s="1"/>
      <c r="E498" s="1"/>
      <c r="F498" s="1"/>
      <c r="G498" s="41"/>
      <c r="H498" s="41"/>
    </row>
    <row r="499" spans="1:8" x14ac:dyDescent="0.2">
      <c r="A499" s="37"/>
      <c r="B499" s="40"/>
      <c r="C499" s="1"/>
      <c r="D499" s="1"/>
      <c r="E499" s="1"/>
      <c r="F499" s="1"/>
      <c r="G499" s="41"/>
      <c r="H499" s="41"/>
    </row>
    <row r="500" spans="1:8" x14ac:dyDescent="0.2">
      <c r="A500" s="37"/>
      <c r="B500" s="40"/>
      <c r="C500" s="1"/>
      <c r="D500" s="1"/>
      <c r="E500" s="1"/>
      <c r="F500" s="1"/>
      <c r="G500" s="41"/>
      <c r="H500" s="41"/>
    </row>
    <row r="501" spans="1:8" x14ac:dyDescent="0.2">
      <c r="A501" s="37"/>
      <c r="B501" s="40"/>
      <c r="C501" s="1"/>
      <c r="D501" s="1"/>
      <c r="E501" s="1"/>
      <c r="F501" s="1"/>
      <c r="G501" s="41"/>
      <c r="H501" s="41"/>
    </row>
    <row r="502" spans="1:8" x14ac:dyDescent="0.2">
      <c r="A502" s="37"/>
      <c r="B502" s="40"/>
      <c r="C502" s="1"/>
      <c r="D502" s="1"/>
      <c r="E502" s="1"/>
      <c r="F502" s="1"/>
      <c r="G502" s="41"/>
      <c r="H502" s="41"/>
    </row>
    <row r="503" spans="1:8" x14ac:dyDescent="0.2">
      <c r="A503" s="37"/>
      <c r="B503" s="40"/>
      <c r="C503" s="1"/>
      <c r="D503" s="1"/>
      <c r="E503" s="1"/>
      <c r="F503" s="1"/>
      <c r="G503" s="41"/>
      <c r="H503" s="41"/>
    </row>
    <row r="504" spans="1:8" x14ac:dyDescent="0.2">
      <c r="A504" s="37"/>
      <c r="B504" s="40"/>
      <c r="C504" s="1"/>
      <c r="D504" s="1"/>
      <c r="E504" s="1"/>
      <c r="F504" s="1"/>
      <c r="G504" s="41"/>
      <c r="H504" s="41"/>
    </row>
    <row r="505" spans="1:8" x14ac:dyDescent="0.2">
      <c r="A505" s="37"/>
      <c r="B505" s="40"/>
      <c r="C505" s="1"/>
      <c r="D505" s="1"/>
      <c r="E505" s="1"/>
      <c r="F505" s="1"/>
      <c r="G505" s="41"/>
      <c r="H505" s="41"/>
    </row>
    <row r="506" spans="1:8" x14ac:dyDescent="0.2">
      <c r="A506" s="37"/>
      <c r="B506" s="40"/>
      <c r="C506" s="1"/>
      <c r="D506" s="1"/>
      <c r="E506" s="1"/>
      <c r="F506" s="1"/>
      <c r="G506" s="41"/>
      <c r="H506" s="41"/>
    </row>
    <row r="507" spans="1:8" x14ac:dyDescent="0.2">
      <c r="A507" s="37"/>
      <c r="B507" s="40"/>
      <c r="C507" s="1"/>
      <c r="D507" s="1"/>
      <c r="E507" s="1"/>
      <c r="F507" s="1"/>
      <c r="G507" s="41"/>
      <c r="H507" s="41"/>
    </row>
    <row r="508" spans="1:8" x14ac:dyDescent="0.2">
      <c r="A508" s="37"/>
      <c r="B508" s="40"/>
      <c r="C508" s="1"/>
      <c r="D508" s="1"/>
      <c r="E508" s="1"/>
      <c r="F508" s="1"/>
      <c r="G508" s="41"/>
      <c r="H508" s="41"/>
    </row>
    <row r="509" spans="1:8" x14ac:dyDescent="0.2">
      <c r="A509" s="37"/>
      <c r="B509" s="40"/>
      <c r="C509" s="1"/>
      <c r="D509" s="1"/>
      <c r="E509" s="1"/>
      <c r="F509" s="1"/>
      <c r="G509" s="41"/>
      <c r="H509" s="41"/>
    </row>
    <row r="510" spans="1:8" x14ac:dyDescent="0.2">
      <c r="A510" s="37"/>
      <c r="B510" s="40"/>
      <c r="C510" s="1"/>
      <c r="D510" s="1"/>
      <c r="E510" s="1"/>
      <c r="F510" s="1"/>
      <c r="G510" s="41"/>
      <c r="H510" s="41"/>
    </row>
    <row r="511" spans="1:8" x14ac:dyDescent="0.2">
      <c r="A511" s="37"/>
      <c r="B511" s="40"/>
      <c r="C511" s="1"/>
      <c r="D511" s="1"/>
      <c r="E511" s="1"/>
      <c r="F511" s="1"/>
      <c r="G511" s="41"/>
      <c r="H511" s="41"/>
    </row>
    <row r="512" spans="1:8" x14ac:dyDescent="0.2">
      <c r="A512" s="37"/>
      <c r="B512" s="40"/>
      <c r="C512" s="1"/>
      <c r="D512" s="1"/>
      <c r="E512" s="1"/>
      <c r="F512" s="1"/>
      <c r="G512" s="41"/>
      <c r="H512" s="41"/>
    </row>
    <row r="513" spans="1:8" x14ac:dyDescent="0.2">
      <c r="A513" s="37"/>
      <c r="B513" s="40"/>
      <c r="C513" s="1"/>
      <c r="D513" s="1"/>
      <c r="E513" s="1"/>
      <c r="F513" s="1"/>
      <c r="G513" s="41"/>
      <c r="H513" s="41"/>
    </row>
    <row r="514" spans="1:8" x14ac:dyDescent="0.2">
      <c r="A514" s="37"/>
      <c r="B514" s="40"/>
      <c r="C514" s="1"/>
      <c r="D514" s="1"/>
      <c r="E514" s="1"/>
      <c r="F514" s="1"/>
      <c r="G514" s="41"/>
      <c r="H514" s="41"/>
    </row>
    <row r="515" spans="1:8" x14ac:dyDescent="0.2">
      <c r="A515" s="37"/>
      <c r="B515" s="40"/>
      <c r="C515" s="1"/>
      <c r="D515" s="1"/>
      <c r="E515" s="1"/>
      <c r="F515" s="1"/>
      <c r="G515" s="41"/>
      <c r="H515" s="41"/>
    </row>
    <row r="516" spans="1:8" x14ac:dyDescent="0.2">
      <c r="A516" s="37"/>
      <c r="B516" s="40"/>
      <c r="C516" s="1"/>
      <c r="D516" s="1"/>
      <c r="E516" s="1"/>
      <c r="F516" s="1"/>
      <c r="G516" s="41"/>
      <c r="H516" s="41"/>
    </row>
    <row r="517" spans="1:8" x14ac:dyDescent="0.2">
      <c r="A517" s="37"/>
      <c r="B517" s="40"/>
      <c r="C517" s="1"/>
      <c r="D517" s="1"/>
      <c r="E517" s="1"/>
      <c r="F517" s="1"/>
      <c r="G517" s="41"/>
      <c r="H517" s="41"/>
    </row>
    <row r="518" spans="1:8" x14ac:dyDescent="0.2">
      <c r="A518" s="37"/>
      <c r="B518" s="40"/>
      <c r="C518" s="1"/>
      <c r="D518" s="1"/>
      <c r="E518" s="1"/>
      <c r="F518" s="1"/>
      <c r="G518" s="41"/>
      <c r="H518" s="41"/>
    </row>
    <row r="519" spans="1:8" x14ac:dyDescent="0.2">
      <c r="A519" s="37"/>
      <c r="B519" s="40"/>
      <c r="C519" s="1"/>
      <c r="D519" s="1"/>
      <c r="E519" s="1"/>
      <c r="F519" s="1"/>
      <c r="G519" s="41"/>
      <c r="H519" s="41"/>
    </row>
    <row r="520" spans="1:8" x14ac:dyDescent="0.2">
      <c r="A520" s="37"/>
      <c r="B520" s="40"/>
      <c r="C520" s="1"/>
      <c r="D520" s="1"/>
      <c r="E520" s="1"/>
      <c r="F520" s="1"/>
      <c r="G520" s="41"/>
      <c r="H520" s="41"/>
    </row>
    <row r="521" spans="1:8" x14ac:dyDescent="0.2">
      <c r="A521" s="37"/>
      <c r="B521" s="40"/>
      <c r="C521" s="1"/>
      <c r="D521" s="1"/>
      <c r="E521" s="1"/>
      <c r="F521" s="1"/>
      <c r="G521" s="41"/>
      <c r="H521" s="41"/>
    </row>
    <row r="522" spans="1:8" x14ac:dyDescent="0.2">
      <c r="A522" s="37"/>
      <c r="B522" s="40"/>
      <c r="C522" s="1"/>
      <c r="D522" s="1"/>
      <c r="E522" s="1"/>
      <c r="F522" s="1"/>
      <c r="G522" s="41"/>
      <c r="H522" s="41"/>
    </row>
    <row r="523" spans="1:8" x14ac:dyDescent="0.2">
      <c r="A523" s="37"/>
      <c r="B523" s="40"/>
      <c r="C523" s="1"/>
      <c r="D523" s="1"/>
      <c r="E523" s="1"/>
      <c r="F523" s="1"/>
      <c r="G523" s="41"/>
      <c r="H523" s="41"/>
    </row>
    <row r="524" spans="1:8" x14ac:dyDescent="0.2">
      <c r="A524" s="37"/>
      <c r="B524" s="40"/>
      <c r="C524" s="1"/>
      <c r="D524" s="1"/>
      <c r="E524" s="1"/>
      <c r="F524" s="1"/>
      <c r="G524" s="41"/>
      <c r="H524" s="41"/>
    </row>
    <row r="525" spans="1:8" x14ac:dyDescent="0.2">
      <c r="A525" s="37"/>
      <c r="B525" s="40"/>
      <c r="C525" s="1"/>
      <c r="D525" s="1"/>
      <c r="E525" s="1"/>
      <c r="F525" s="1"/>
      <c r="G525" s="41"/>
      <c r="H525" s="41"/>
    </row>
    <row r="526" spans="1:8" x14ac:dyDescent="0.2">
      <c r="A526" s="37"/>
      <c r="B526" s="40"/>
      <c r="C526" s="1"/>
      <c r="D526" s="1"/>
      <c r="E526" s="1"/>
      <c r="F526" s="1"/>
      <c r="G526" s="41"/>
      <c r="H526" s="41"/>
    </row>
    <row r="527" spans="1:8" x14ac:dyDescent="0.2">
      <c r="A527" s="37"/>
      <c r="B527" s="40"/>
      <c r="C527" s="1"/>
      <c r="D527" s="1"/>
      <c r="E527" s="1"/>
      <c r="F527" s="1"/>
      <c r="G527" s="41"/>
      <c r="H527" s="41"/>
    </row>
    <row r="528" spans="1:8" x14ac:dyDescent="0.2">
      <c r="A528" s="37"/>
      <c r="B528" s="40"/>
      <c r="C528" s="1"/>
      <c r="D528" s="1"/>
      <c r="E528" s="1"/>
      <c r="F528" s="1"/>
      <c r="G528" s="41"/>
      <c r="H528" s="41"/>
    </row>
    <row r="529" spans="1:8" x14ac:dyDescent="0.2">
      <c r="A529" s="37"/>
      <c r="B529" s="40"/>
      <c r="C529" s="1"/>
      <c r="D529" s="1"/>
      <c r="E529" s="1"/>
      <c r="F529" s="1"/>
      <c r="G529" s="41"/>
      <c r="H529" s="41"/>
    </row>
    <row r="530" spans="1:8" x14ac:dyDescent="0.2">
      <c r="A530" s="37"/>
      <c r="B530" s="40"/>
      <c r="C530" s="1"/>
      <c r="D530" s="1"/>
      <c r="E530" s="1"/>
      <c r="F530" s="1"/>
      <c r="G530" s="41"/>
      <c r="H530" s="41"/>
    </row>
    <row r="531" spans="1:8" x14ac:dyDescent="0.2">
      <c r="A531" s="37"/>
      <c r="B531" s="40"/>
      <c r="C531" s="1"/>
      <c r="D531" s="1"/>
      <c r="E531" s="1"/>
      <c r="F531" s="1"/>
      <c r="G531" s="41"/>
      <c r="H531" s="41"/>
    </row>
    <row r="532" spans="1:8" x14ac:dyDescent="0.2">
      <c r="A532" s="37"/>
      <c r="B532" s="40"/>
      <c r="C532" s="1"/>
      <c r="D532" s="1"/>
      <c r="E532" s="1"/>
      <c r="F532" s="1"/>
      <c r="G532" s="41"/>
      <c r="H532" s="41"/>
    </row>
    <row r="533" spans="1:8" x14ac:dyDescent="0.2">
      <c r="A533" s="37"/>
      <c r="B533" s="40"/>
      <c r="C533" s="1"/>
      <c r="D533" s="1"/>
      <c r="E533" s="1"/>
      <c r="F533" s="1"/>
      <c r="G533" s="41"/>
      <c r="H533" s="41"/>
    </row>
    <row r="534" spans="1:8" x14ac:dyDescent="0.2">
      <c r="A534" s="37"/>
      <c r="B534" s="40"/>
      <c r="C534" s="1"/>
      <c r="D534" s="1"/>
      <c r="E534" s="1"/>
      <c r="F534" s="1"/>
      <c r="G534" s="41"/>
      <c r="H534" s="41"/>
    </row>
    <row r="535" spans="1:8" x14ac:dyDescent="0.2">
      <c r="A535" s="37"/>
      <c r="B535" s="40"/>
      <c r="C535" s="1"/>
      <c r="D535" s="1"/>
      <c r="E535" s="1"/>
      <c r="F535" s="1"/>
      <c r="G535" s="41"/>
      <c r="H535" s="41"/>
    </row>
    <row r="536" spans="1:8" x14ac:dyDescent="0.2">
      <c r="A536" s="37"/>
      <c r="B536" s="40"/>
      <c r="C536" s="1"/>
      <c r="D536" s="1"/>
      <c r="E536" s="1"/>
      <c r="F536" s="1"/>
      <c r="G536" s="41"/>
      <c r="H536" s="41"/>
    </row>
    <row r="537" spans="1:8" x14ac:dyDescent="0.2">
      <c r="A537" s="37"/>
      <c r="B537" s="40"/>
      <c r="C537" s="1"/>
      <c r="D537" s="1"/>
      <c r="E537" s="1"/>
      <c r="F537" s="1"/>
      <c r="G537" s="41"/>
      <c r="H537" s="41"/>
    </row>
    <row r="538" spans="1:8" x14ac:dyDescent="0.2">
      <c r="A538" s="37"/>
      <c r="B538" s="40"/>
      <c r="C538" s="1"/>
      <c r="D538" s="1"/>
      <c r="E538" s="1"/>
      <c r="F538" s="1"/>
      <c r="G538" s="41"/>
      <c r="H538" s="41"/>
    </row>
    <row r="539" spans="1:8" x14ac:dyDescent="0.2">
      <c r="A539" s="37"/>
      <c r="B539" s="40"/>
      <c r="C539" s="1"/>
      <c r="D539" s="1"/>
      <c r="E539" s="1"/>
      <c r="F539" s="1"/>
      <c r="G539" s="41"/>
      <c r="H539" s="41"/>
    </row>
    <row r="540" spans="1:8" x14ac:dyDescent="0.2">
      <c r="A540" s="37"/>
      <c r="B540" s="40"/>
      <c r="C540" s="1"/>
      <c r="D540" s="1"/>
      <c r="E540" s="1"/>
      <c r="F540" s="1"/>
      <c r="G540" s="41"/>
      <c r="H540" s="41"/>
    </row>
    <row r="541" spans="1:8" x14ac:dyDescent="0.2">
      <c r="A541" s="37"/>
      <c r="B541" s="40"/>
      <c r="C541" s="1"/>
      <c r="D541" s="1"/>
      <c r="E541" s="1"/>
      <c r="F541" s="1"/>
      <c r="G541" s="41"/>
      <c r="H541" s="41"/>
    </row>
    <row r="542" spans="1:8" x14ac:dyDescent="0.2">
      <c r="A542" s="37"/>
      <c r="B542" s="40"/>
      <c r="C542" s="1"/>
      <c r="D542" s="1"/>
      <c r="E542" s="1"/>
      <c r="F542" s="1"/>
      <c r="G542" s="41"/>
      <c r="H542" s="41"/>
    </row>
    <row r="543" spans="1:8" x14ac:dyDescent="0.2">
      <c r="A543" s="37"/>
      <c r="B543" s="40"/>
      <c r="C543" s="1"/>
      <c r="D543" s="1"/>
      <c r="E543" s="1"/>
      <c r="F543" s="1"/>
      <c r="G543" s="41"/>
      <c r="H543" s="41"/>
    </row>
    <row r="544" spans="1:8" x14ac:dyDescent="0.2">
      <c r="A544" s="37"/>
      <c r="B544" s="40"/>
      <c r="C544" s="1"/>
      <c r="D544" s="1"/>
      <c r="E544" s="1"/>
      <c r="F544" s="1"/>
      <c r="G544" s="41"/>
      <c r="H544" s="41"/>
    </row>
    <row r="545" spans="1:8" x14ac:dyDescent="0.2">
      <c r="A545" s="37"/>
      <c r="B545" s="40"/>
      <c r="C545" s="1"/>
      <c r="D545" s="1"/>
      <c r="E545" s="1"/>
      <c r="F545" s="1"/>
      <c r="G545" s="41"/>
      <c r="H545" s="41"/>
    </row>
    <row r="546" spans="1:8" x14ac:dyDescent="0.2">
      <c r="A546" s="37"/>
      <c r="B546" s="40"/>
      <c r="C546" s="1"/>
      <c r="D546" s="1"/>
      <c r="E546" s="1"/>
      <c r="F546" s="1"/>
      <c r="G546" s="41"/>
      <c r="H546" s="41"/>
    </row>
    <row r="547" spans="1:8" x14ac:dyDescent="0.2">
      <c r="A547" s="37"/>
      <c r="B547" s="40"/>
      <c r="C547" s="1"/>
      <c r="D547" s="1"/>
      <c r="E547" s="1"/>
      <c r="F547" s="1"/>
      <c r="G547" s="41"/>
      <c r="H547" s="41"/>
    </row>
    <row r="548" spans="1:8" x14ac:dyDescent="0.2">
      <c r="A548" s="37"/>
      <c r="B548" s="40"/>
      <c r="C548" s="1"/>
      <c r="D548" s="1"/>
      <c r="E548" s="1"/>
      <c r="F548" s="1"/>
      <c r="G548" s="41"/>
      <c r="H548" s="41"/>
    </row>
    <row r="549" spans="1:8" x14ac:dyDescent="0.2">
      <c r="A549" s="37"/>
      <c r="B549" s="40"/>
      <c r="C549" s="1"/>
      <c r="D549" s="1"/>
      <c r="E549" s="1"/>
      <c r="F549" s="1"/>
      <c r="G549" s="41"/>
      <c r="H549" s="41"/>
    </row>
    <row r="550" spans="1:8" x14ac:dyDescent="0.2">
      <c r="A550" s="37"/>
      <c r="B550" s="40"/>
      <c r="C550" s="1"/>
      <c r="D550" s="1"/>
      <c r="E550" s="1"/>
      <c r="F550" s="1"/>
      <c r="G550" s="41"/>
      <c r="H550" s="41"/>
    </row>
    <row r="551" spans="1:8" x14ac:dyDescent="0.2">
      <c r="A551" s="37"/>
      <c r="B551" s="40"/>
      <c r="C551" s="1"/>
      <c r="D551" s="1"/>
      <c r="E551" s="1"/>
      <c r="F551" s="1"/>
      <c r="G551" s="41"/>
      <c r="H551" s="41"/>
    </row>
    <row r="552" spans="1:8" x14ac:dyDescent="0.2">
      <c r="A552" s="37"/>
      <c r="B552" s="40"/>
      <c r="C552" s="1"/>
      <c r="D552" s="1"/>
      <c r="E552" s="1"/>
      <c r="F552" s="1"/>
      <c r="G552" s="41"/>
      <c r="H552" s="41"/>
    </row>
    <row r="553" spans="1:8" x14ac:dyDescent="0.2">
      <c r="A553" s="37"/>
      <c r="B553" s="40"/>
      <c r="C553" s="1"/>
      <c r="D553" s="1"/>
      <c r="E553" s="1"/>
      <c r="F553" s="1"/>
      <c r="G553" s="41"/>
      <c r="H553" s="41"/>
    </row>
    <row r="554" spans="1:8" x14ac:dyDescent="0.2">
      <c r="A554" s="37"/>
      <c r="B554" s="40"/>
      <c r="C554" s="1"/>
      <c r="D554" s="1"/>
      <c r="E554" s="1"/>
      <c r="F554" s="1"/>
      <c r="G554" s="41"/>
      <c r="H554" s="41"/>
    </row>
    <row r="555" spans="1:8" x14ac:dyDescent="0.2">
      <c r="A555" s="37"/>
      <c r="B555" s="40"/>
      <c r="C555" s="1"/>
      <c r="D555" s="1"/>
      <c r="E555" s="1"/>
      <c r="F555" s="1"/>
      <c r="G555" s="41"/>
      <c r="H555" s="41"/>
    </row>
    <row r="556" spans="1:8" x14ac:dyDescent="0.2">
      <c r="A556" s="37"/>
      <c r="B556" s="40"/>
      <c r="C556" s="1"/>
      <c r="D556" s="1"/>
      <c r="E556" s="1"/>
      <c r="F556" s="1"/>
      <c r="G556" s="41"/>
      <c r="H556" s="41"/>
    </row>
    <row r="557" spans="1:8" x14ac:dyDescent="0.2">
      <c r="A557" s="37"/>
      <c r="B557" s="40"/>
      <c r="C557" s="1"/>
      <c r="D557" s="1"/>
      <c r="E557" s="1"/>
      <c r="F557" s="1"/>
      <c r="G557" s="41"/>
      <c r="H557" s="41"/>
    </row>
  </sheetData>
  <mergeCells count="6">
    <mergeCell ref="F238:H238"/>
    <mergeCell ref="A1:H1"/>
    <mergeCell ref="L1:P1"/>
    <mergeCell ref="A233:B233"/>
    <mergeCell ref="A3:B3"/>
    <mergeCell ref="A2:H2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90" firstPageNumber="3" orientation="landscape" useFirstPageNumber="1" verticalDpi="300" r:id="rId1"/>
  <headerFooter alignWithMargins="0">
    <oddFooter>&amp;R&amp;8&amp;P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0" sqref="M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Rač prih i rash - ekon.klasif.</vt:lpstr>
      <vt:lpstr>Prih i rash - izvori financ.</vt:lpstr>
      <vt:lpstr>Rashodi - funkcijska klas.</vt:lpstr>
      <vt:lpstr>Programska klasif.-pos.dio</vt:lpstr>
      <vt:lpstr>List1</vt:lpstr>
      <vt:lpstr>'Programska klasif.-pos.dio'!Ispis_naslova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2025-07-16T10:09:38Z</dcterms:modified>
</cp:coreProperties>
</file>